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GD PROCESOS 2021 act\Dirección Estratégica OK\Formatos\"/>
    </mc:Choice>
  </mc:AlternateContent>
  <xr:revisionPtr revIDLastSave="0" documentId="13_ncr:1_{56521773-6860-4FC2-B160-B425B35D7130}" xr6:coauthVersionLast="44" xr6:coauthVersionMax="44" xr10:uidLastSave="{00000000-0000-0000-0000-000000000000}"/>
  <bookViews>
    <workbookView xWindow="-120" yWindow="-120" windowWidth="20730" windowHeight="11160" tabRatio="743" firstSheet="1" activeTab="5" xr2:uid="{00000000-000D-0000-FFFF-FFFF00000000}"/>
  </bookViews>
  <sheets>
    <sheet name="Articulación y Población" sheetId="12" r:id="rId1"/>
    <sheet name="Idenficación problemas" sheetId="1" r:id="rId2"/>
    <sheet name="Identificación Objetivos." sheetId="9" r:id="rId3"/>
    <sheet name="Participantes" sheetId="2" r:id="rId4"/>
    <sheet name="Justificación" sheetId="3" r:id="rId5"/>
    <sheet name="Presupuesto y CV" sheetId="7" r:id="rId6"/>
    <sheet name="Riesgo" sheetId="5" r:id="rId7"/>
    <sheet name="Beneficios" sheetId="6" r:id="rId8"/>
    <sheet name="BANGIR" sheetId="13" r:id="rId9"/>
    <sheet name="Hoja1" sheetId="11" state="hidden" r:id="rId10"/>
    <sheet name="Hoja2" sheetId="10" state="hidden" r:id="rId11"/>
  </sheets>
  <externalReferences>
    <externalReference r:id="rId12"/>
  </externalReferences>
  <definedNames>
    <definedName name="_xlnm._FilterDatabase" localSheetId="9" hidden="1">Hoja1!$L$3:$P$242</definedName>
    <definedName name="ACCESO_AL_AGUA_POTABLE">Hoja1!$I$151:$I$152</definedName>
    <definedName name="Acompañamiento_y_fortalecimiento_a_clubes_y_organizaciones_deportivas">Hoja1!$L$129</definedName>
    <definedName name="Activi1">Hoja2!$J$2:$J$4</definedName>
    <definedName name="Activi2">Hoja2!$J$5:$J$7</definedName>
    <definedName name="Activi3">Hoja2!$J$8:$J$10</definedName>
    <definedName name="Actividades1" localSheetId="8">[1]Hoja2!#REF!</definedName>
    <definedName name="Actividades1">Hoja2!#REF!</definedName>
    <definedName name="Actualización_implementación_y_seguimiento_del_Plan_de_Gestión_Integral_de_Residuos_Sólidos_PGIRS">Hoja1!$L$231:$L$232</definedName>
    <definedName name="Administración_operación_mantenimiento_y_expansión_del_alumbrado_público_territorial">Hoja1!$L$191:$L$192</definedName>
    <definedName name="ADMINISTRACIÓN_Y_GESTIÓN_ORGANIZACIONAL">Hoja1!$I$5:$I$8</definedName>
    <definedName name="ADOLESCENCIA_Y_JUVENTUD_COMO_EJE_TRANSFORMADOR">Hoja1!$I$84:$I$86</definedName>
    <definedName name="Adquisición_y_conservación_de_predios_de_reserva_hídrica_y_natural">Hoja1!$L$227</definedName>
    <definedName name="AGROPECUARIO">Hoja1!$F$41:$F$42</definedName>
    <definedName name="AGUA_POTABLE_Y_SANEAMIENTO_BASICO">Hoja1!$F$51:$F$53</definedName>
    <definedName name="Albergue_animal_municipal">Hoja1!$L$166</definedName>
    <definedName name="Alcantarillados_en_el_territorio">Hoja1!$L$202</definedName>
    <definedName name="Alfabetización_sin_fronteras">Hoja1!$L$53</definedName>
    <definedName name="ALIMENTACIÓN_ESCOLAR_CON_BIENESTAR_Y_EQUIDAD">Hoja1!$I$58</definedName>
    <definedName name="AMBIENTAL">Hoja1!$C$24:$C$26</definedName>
    <definedName name="Aportes_patronales_en_salud">Hoja1!$L$86</definedName>
    <definedName name="Aprovechamiento_de_energias_renovables">Hoja1!$L$240</definedName>
    <definedName name="_xlnm.Print_Area" localSheetId="7">Beneficios!$A$1:$E$32</definedName>
    <definedName name="Aseguramiento_en_salud_en_el_Regimen_Subsidiado">Hoja1!$L$87</definedName>
    <definedName name="Atención_a_la_población_con_necesidades_educativas_especiales_UAI">Hoja1!$L$117</definedName>
    <definedName name="ATENCIÓN_ARTICULADA_DE_DESASTRES">Hoja1!$I$162</definedName>
    <definedName name="ATENCIÓN_DE_GRUPOS_VULNERABLES_Y_ENFOQUE_DIFERENCIAL">Hoja1!$F$23:$F$29</definedName>
    <definedName name="Atención_integral_en_los_Centros_de_Protección_Social_al_Adulto_Mayor_CPSAM">Hoja1!$L$110</definedName>
    <definedName name="Atención_y_desarrollo_humano_integral_para_adolescentes_y_jóvenes">Hoja1!$L$103:$L$104</definedName>
    <definedName name="Autoridad_Sanitaria_y_Gestión_en_Salud">Hoja1!$L$69</definedName>
    <definedName name="Biblioteca_e_innovación_social">Hoja1!$L$144</definedName>
    <definedName name="BIENESTAR_ANIMAL">Hoja1!$I$130:$I$132</definedName>
    <definedName name="BIENESTAR_DOCENTE">Hoja1!$I$50:$I$51</definedName>
    <definedName name="Bilingüismo">Hoja1!$L$55</definedName>
    <definedName name="Calidad_y_Humanización_en_la_atención_en_salud">Hoja1!$L$84</definedName>
    <definedName name="Circulación_artística_y_cultural">Hoja1!$L$139</definedName>
    <definedName name="Comercialización_para_la_agroindustria">Hoja1!$L$163</definedName>
    <definedName name="COMPETENCIAS_ARTÍSTICAS_Y_CULTURALES">Hoja1!$I$113:$I$114</definedName>
    <definedName name="Competencias_Educativas_para_la_cuarta_revolución_industrial">Hoja1!$L$67</definedName>
    <definedName name="COMUNICACIÓN_MUNICIPAL">Hoja1!$I$27:$I$30</definedName>
    <definedName name="Conservación_y_protección_de_fauna_y_flora">Hoja1!$L$228:$L$229</definedName>
    <definedName name="Consolidación_de_Iniciativas_museográficas">Hoja1!$L$146</definedName>
    <definedName name="Consolidación_del_observatorio_social_del_deporte">Hoja1!$L$133</definedName>
    <definedName name="Consolidación_del_Sistema_de_Gestión_de_Calidad">Hoja1!$L$20</definedName>
    <definedName name="Consolidación_y_operatividad_del_Consejo_Territorial_de_Planeación_CTP">Hoja1!$L$13</definedName>
    <definedName name="Construcción_de_vías_urbanas_y_rurales_municipales">Hoja1!$L$180</definedName>
    <definedName name="Construcción_de_Viviendas_con_hábitat_digno_y_sostenible">Hoja1!$L$196</definedName>
    <definedName name="CONSTRUCCIÓN_MANTENIMIENTO_ADECUACION_Y_MEJORAMIENTO_DE_EQUIPAMIENTOS_MUNICIPALES_SOSTENIBLES_E_INCLUYENTES">Hoja1!$I$133:$I$136</definedName>
    <definedName name="Construcción_mejoramiento_adecuación_y_mantenimiento_de_la_infraestructura_artística_social_y_cultural">Hoja1!$L$176:$L$178</definedName>
    <definedName name="Construcción_mejoramiento_adecuación_y_mantenimiento_de_la_infraestructura_de_bienes_de_uso_público_para_los_sectores_de_inversión">Hoja1!$L$171:$L$173</definedName>
    <definedName name="Construcción_mejoramiento_adecuación_y_mantenimiento_de_la_infraestructura_deportiva_y_recreativa">Hoja1!$L$174:$L$175</definedName>
    <definedName name="Construcción_mejoramiento_adecuación_y_mantenimiento_de_la_infraestructura_educativa_urbana_y_rural_sostenible">Hoja1!$L$168:$L$170</definedName>
    <definedName name="CONSTRUCCION_Y_MEJORAMIENTO_DE_LA_INFRAESTRUCTURA_VIAL_Y_PEATONAL_DEL_TERRITORIO">Hoja1!$I$137:$I$139</definedName>
    <definedName name="Construcción_y_mejoramiento_de_la_red_peatonal_urbana_y_rural">Hoja1!$L$181:$L$182</definedName>
    <definedName name="CONSTRUCCION_Y_MEJORAMIENTO_DE_VIVIENDAS_SOSTENIBLES">Hoja1!$I$147:$I$150</definedName>
    <definedName name="Construyendo_Futuro">Hoja1!$L$101</definedName>
    <definedName name="Control_para_la_seguridad_vial">Hoja1!$L$189</definedName>
    <definedName name="Convivencia_Social_Salud_Mental_Sustancias_Psicoactivas_y_Adicciones">Hoja1!$L$75</definedName>
    <definedName name="Cooperación_internacional_una_apuesta_para_el_desarrollo">Hoja1!$L$155</definedName>
    <definedName name="Creación_de_empresa_de_residuos_aprovechables">Hoja1!$L$233</definedName>
    <definedName name="Creación_y_consolidación_del_consejo_municipal_de_cultura">Hoja1!$L$135</definedName>
    <definedName name="CULTURA">Hoja1!$F$32:$F$36</definedName>
    <definedName name="Cultura_ciudadana_y_derechos_humanos">Hoja1!$L$37</definedName>
    <definedName name="Deporte_recración_y_aprovechamiento_del_tiempo_libre">Hoja1!$L$123:$L$128</definedName>
    <definedName name="DEPORTE_RECREACIÓN_Y_EL_APROVECHAMIENTO_DEL_TIEMPO_LIBRE_PARA_EL_DESARROLLO">Hoja1!$I$101</definedName>
    <definedName name="DEPORTE_Y_RECREACIÓN">Hoja1!$F$30:$F$31</definedName>
    <definedName name="DESARORROLLO_DE_COMPETENCIAS_EDUCATIVAS">Hoja1!$I$46:$I$49</definedName>
    <definedName name="DESARROLLO_COMUNITARIO">Hoja1!$F$9:$F$10</definedName>
    <definedName name="Desarrollo_de_capacidades_organizativas_y_de_incidencia_de_las_Organizaciones_de_la_Sociedad_Civil">Hoja1!$L$26:$L$27</definedName>
    <definedName name="Desarrollo_de_competencia_en_control_urbano">Hoja1!$L$41</definedName>
    <definedName name="DESARROLLO_INTEGRAL_DE_LA_FAMILIA">Hoja1!$I$75:$I$78</definedName>
    <definedName name="DESARROLLO_INTEGRAL_DE_LA_PRIMERA_INFANCIA_Y_LA_INFANCIA">Hoja1!$I$79:$I$83</definedName>
    <definedName name="Desarrollo_integral_del_Gobierno_digital">Hoja1!$L$33</definedName>
    <definedName name="Desarrollo_sostenible_de_infraestructura_y_dotación_en_salud">Hoja1!$L$85</definedName>
    <definedName name="Determinación_de_rentas_en_favor_en_favor_del_municipio_y_control_de_las_existentes">Hoja1!$L$22</definedName>
    <definedName name="ECONÓMICA">Hoja1!$C$18:$C$23</definedName>
    <definedName name="Edad">Hoja2!$D$16:$D$19</definedName>
    <definedName name="EDUCACIÓN">Hoja1!$F$14:$F$18</definedName>
    <definedName name="Educación_cultura_y_participación_para_el_desarrollo_ambiental_sostenible">Hoja1!$L$234:$L$236</definedName>
    <definedName name="Educación_gratuidad_sin_situación_de_fondos_SSF">Hoja1!$L$49</definedName>
    <definedName name="Educación_para_el_trabajo_y_el_desarrollo_humano">Hoja1!$L$65:$L$66</definedName>
    <definedName name="EDUCACIÒN_PARA_TODOS">Hoja1!$I$38:$I$45</definedName>
    <definedName name="EDUCACION_SUPERIOR">Hoja1!$I$52:$I$57</definedName>
    <definedName name="EDUCACIÓN_Y_PREVENCIÓN_EN_MOVILIDAD_VIAL">Hoja1!$I$142</definedName>
    <definedName name="Elaboración_del_plan_decenal_del_deporte">Hoja1!$L$130</definedName>
    <definedName name="Emisora_Girardota_stereo_101.4_FM">Hoja1!$L$34</definedName>
    <definedName name="Empleo_con_equidad_e_inclusión">Hoja1!$L$153:$L$154</definedName>
    <definedName name="Empoderamiento_con_desarrollo_económico_y_de_saberes_para_la_eliminación_de_brechas">Hoja1!$L$120:$L$121</definedName>
    <definedName name="Emprendimiento_sostenible">Hoja1!$L$149:$L$152</definedName>
    <definedName name="EMPRENDIMIENTO_Y_EMPRESARISMO_SOSTENIBLE">Hoja1!$I$119:$I$120</definedName>
    <definedName name="ENERGÍAS_RENOVABLES_SOSTENIBLES">Hoja1!$I$174</definedName>
    <definedName name="Envejecimiento_activo_con_autonomía_y_desarrollo_de_capacidades">Hoja1!$L$108</definedName>
    <definedName name="EQUIDAD_E_INCLUSIÓN_EN_LA_DISCAPACIDAD">Hoja1!$I$94:$I$97</definedName>
    <definedName name="EQUIDAD_PARA_LAS_MUJERES">Hoja1!$I$98:$I$100</definedName>
    <definedName name="Equidad_y_oportunidad_para_Grupos_étnicos_y_religiosos">Hoja1!$L$111</definedName>
    <definedName name="EQUIPAMIENTO">Hoja1!$F$43:$F$44</definedName>
    <definedName name="Espacios_para_la_vida_y_el_desarrollo_sostenible">Hoja1!$L$237</definedName>
    <definedName name="Estímulos_culturales">Hoja1!$L$136</definedName>
    <definedName name="Estimulos_estudiantiles">Hoja1!$L$63</definedName>
    <definedName name="Estudio_geotécnico_hidrológicos_e_hidráulicos_para_obras_de_protección">Hoja1!$L$210</definedName>
    <definedName name="Etaria_Edad">Hoja2!$D$16:$D$19</definedName>
    <definedName name="Familias_en_acción_para_la_reducción_de_la_pobreza">Hoja1!$L$91</definedName>
    <definedName name="Familias_en_acción_para_la_reducción_de_la_pobreza_y_prevención_del_embarazo_en_la_adolescencia.">Hoja1!$L$91</definedName>
    <definedName name="Fomento_al_acceso_al_Sistema_General_de_Seguridad_Social_en_Salud">Hoja1!$L$88</definedName>
    <definedName name="Fomento_de_la_cultura_y_educación_en_prevención_vial">Hoja1!$L$186:$L$188</definedName>
    <definedName name="Fomento_del_bienestar_docente">Hoja1!$L$59</definedName>
    <definedName name="Formación_artística_y_cultural">Hoja1!$L$140</definedName>
    <definedName name="Formación_complementaria_para_actores_culturales_del_municipio">Hoja1!$L$141</definedName>
    <definedName name="Formación_de_recurso_humano_e_investigación_en_envejecimiento_y_vejez">Hoja1!$L$109</definedName>
    <definedName name="Formación_en_la_construcción_de_lazos_sociales">Hoja1!$L$92</definedName>
    <definedName name="Formación_en_la_cultura_del_riesgo">Hoja1!$L$211:$L$212</definedName>
    <definedName name="Formulación_del_plan_habitacional_Vivienda_digna_y_hábitat_sostenible">Hoja1!$L$198</definedName>
    <definedName name="Formulación_del_Sistema_Local_Aéreas_Protegidas_SILAP">Hoja1!$L$230</definedName>
    <definedName name="Formulación_diseño_y_planificación_del_Plan_Básico_de_Ordenamiento_Territorial_PBOT">Hoja1!$L$11</definedName>
    <definedName name="Formulación_e_implementación_del_Sistema_de_Gestión_Ambiental_SIGAM">Hoja1!$L$224:$L$225</definedName>
    <definedName name="Formulacion_e_implementación_Plan_de_comunicaciones_Municipal">Hoja1!$L$30</definedName>
    <definedName name="Formulación_implementación_y_seguimiento_al_plan_anticorrupción_municipal">Hoja1!$L$3:$L$4</definedName>
    <definedName name="Fortalecimiento_a_la_implementación_de_la_Ley_de_Víctimas">Hoja1!$L$42:$L$45</definedName>
    <definedName name="Fortalecimiento_a_la_Ley_de_Víctimas">Hoja1!$L$42:$L$45</definedName>
    <definedName name="Fortalecimiento_al_instrumento_de_focalización_social_SISBEN">Hoja1!$L$12</definedName>
    <definedName name="Fortalecimiento_de_la_actividad_fiscalizadora">Hoja1!$L$21</definedName>
    <definedName name="Fortalecimiento_de_la_base_de_datos_catastral_de_conformidad_a_los_procesos_de_actualización_y_conservación">Hoja1!$L$23</definedName>
    <definedName name="Fortalecimiento_de_la_capacidad_instalada_de_la_fuerza_pública">Hoja1!$L$36</definedName>
    <definedName name="FORTALECIMIENTO_DE_LA_HACIENDA_PÚBLICA">Hoja1!$I$19:$I$22</definedName>
    <definedName name="Fortalecimiento_de_la_Red_Prevención_y_Atención_al_Maltrato_y_Violencia_Intrafamiliar_PAMVIF">Hoja1!$L$90</definedName>
    <definedName name="Fortalecimiento_de_las_competencias_docentes">Hoja1!$L$60</definedName>
    <definedName name="Fortalecimiento_de_las_tecnologías_de_la_información_y_la_comunicación_TIC">Hoja1!$L$31:$L$32</definedName>
    <definedName name="Fortalecimiento_del_área_de_cobro_para_la_recuperación_de_la_cartera_en_favor_del_municipio">Hoja1!$L$24</definedName>
    <definedName name="Fortalecimiento_empresarial">Hoja1!$L$147:$L$148</definedName>
    <definedName name="Fortalecimiento_en_la_dotación_tecnología_y_operativa_de_la_fuerza_pública">Hoja1!$L$35</definedName>
    <definedName name="FORTALECIMIENTO_INSTITUCIONAL">Hoja1!$F$3:$F$8</definedName>
    <definedName name="Fortalecimiento_institucional_a_comunidades_organizadas_que_prestan_servicios_públicos">Hoja1!$L$205</definedName>
    <definedName name="Fortalecimiento_institucional_para_la_garantía_del_derecho_a_la_participación_ciudadana">Hoja1!$L$25</definedName>
    <definedName name="Fortalecimiento_institucional_y_gobernanza_en_tránsito_y_transporte">Hoja1!$L$190</definedName>
    <definedName name="FORTALECIMIENTO_UNIVERSIDAD_EMPRESA_ESTADO">Hoja1!$I$122:$I$124</definedName>
    <definedName name="Garantía_de_derechos_con_oportunidad_igualdad_y_autonomía_para_la_comunidad_LGBTI">Hoja1!$L$112</definedName>
    <definedName name="GARANTIA_DEL_ASEGURAMIENTO_EN_SALUD">Hoja1!$I$73:$I$74</definedName>
    <definedName name="GENERACIÓN_DE_EMPLEO_PARA_EL_DESARROLLO">Hoja1!$I$121</definedName>
    <definedName name="Género">Hoja2!$D$26:$D$27</definedName>
    <definedName name="Gestión_de_la_Salud_pública_en_emergencias_y_desastres">Hoja1!$L$80</definedName>
    <definedName name="Gestión_Diferencial_de_Poblaciones_Vulnerables_para_el_derecho_a_la_salud">Hoja1!$L$82:$L$83</definedName>
    <definedName name="Gestión_documental_e_instrumentos_archivísticos" localSheetId="8">[1]Hoja1!#REF!</definedName>
    <definedName name="Gestión_documental_e_instrumentos_archivísticos">Hoja1!#REF!</definedName>
    <definedName name="Gestión_integral_de_la_Salud_Ambiental" localSheetId="8">[1]Hoja1!#REF!</definedName>
    <definedName name="Gestión_integral_de_la_Salud_Ambiental">Hoja1!#REF!</definedName>
    <definedName name="Gestión_integral_del_Talento_Humano">Hoja1!$L$9</definedName>
    <definedName name="Gestión_integral_para_la_construcción_y_mejoramiento_de_acueductos_veredales">Hoja1!$L$199:$L$200</definedName>
    <definedName name="Gestión_intersectorial_para_la_protección_de_la_primera_infancia_y_la_infancia">Hoja1!$L$93:$L$94</definedName>
    <definedName name="Gestión_para_la_calidad_y_pertenencia_académica">Hoja1!$L$54</definedName>
    <definedName name="Gestión_seguimiento_y_control_ambiental">Hoja1!$L$220:$L$223</definedName>
    <definedName name="Gestión_social_empresarial">Hoja1!$L$156</definedName>
    <definedName name="GESTIÓN_Y_CONOCIMIENTO_DEL_RIESGO">Hoja1!$I$160:$I$161</definedName>
    <definedName name="Gestión_y_conservación_de_bienes_y_suministros">Hoja1!$L$8</definedName>
    <definedName name="Girardota_verde_y_sostenible">Hoja1!$L$238:$L$239</definedName>
    <definedName name="GOBERNANZA_AMBIENTAL">Hoja1!$I$171</definedName>
    <definedName name="GOBERNANZA_DEL_SISTEMA_DE_SALUD">Hoja1!$I$59:$I$60</definedName>
    <definedName name="GOBERNANZA_DEPORTIVA">Hoja1!$I$102:$I$106</definedName>
    <definedName name="GOBERNANZA_SEGURIDAD_Y_CONTROL_VIAL">Hoja1!$I$143:$I$144</definedName>
    <definedName name="GOBERNANZA_Y_DESARROLLO_URBANÍSTICO">Hoja1!$I$15</definedName>
    <definedName name="Gobierno_escolar_para_la_convivencia">Hoja1!$L$52</definedName>
    <definedName name="Grupos_Étnicos">Hoja2!$D$20:$D$25</definedName>
    <definedName name="Implementación_de_Media_tecnica_en_Instituciones_educativas_Oficiales">Hoja1!$L$51</definedName>
    <definedName name="Implementación_del_Modelo_integrado_de_Planeación_y_Gestión_MIPG">Hoja1!$L$18</definedName>
    <definedName name="Implementación_del_plan_decenal_del_deporte">Hoja1!$L$131</definedName>
    <definedName name="Implementación_Sistema_de_Control_Interno">Hoja1!$L$19</definedName>
    <definedName name="Inspección_vigilancia_y_control_del_espacio_público">Hoja1!$L$40</definedName>
    <definedName name="INSTITUCIONAL">Hoja1!$C$10:$C$12</definedName>
    <definedName name="Institucionalidad_de_género_para_las_Mujeres_con_participación_oportunidad_e_inclusión">Hoja1!$L$118:$L$119</definedName>
    <definedName name="INSTITUCIONALIDAD_Y_GOBERNANZA_EN_AGUA_POTABLE_Y_SANEAMIENTO_BÁSICO">Hoja1!$I$156:$I$157</definedName>
    <definedName name="Intervención_en_Vida_Saludable_y_Condiciones_No_Transmisibles">Hoja1!$L$72:$L$74</definedName>
    <definedName name="Intervención_Transectorial_en_Vida_saludable_y_enfermedades_Transmisibles">Hoja1!$L$78:$L$79</definedName>
    <definedName name="La_U_en_el_Campo">Hoja1!$L$64</definedName>
    <definedName name="La_U_para_todos">Hoja1!$L$61</definedName>
    <definedName name="Legalización_y_titulación_de_vivienda_social">Hoja1!$L$197</definedName>
    <definedName name="Liderazgo_y_ciudadanía_juvenil_para_un_futuro_sostenible">Hoja1!$L$102</definedName>
    <definedName name="M_AMBIENTAL">Hoja1!$F$57:$F$63</definedName>
    <definedName name="M150Empleo_con_equidad_e_inclusión" localSheetId="8">[1]Hoja1!#REF!</definedName>
    <definedName name="M150Empleo_con_equidad_e_inclusión">Hoja1!#REF!</definedName>
    <definedName name="MANEJO_INTEGRAL_Y_ADECUADO_DE_LOS_RESIDUOS">Hoja1!$I$169:$I$170</definedName>
    <definedName name="Manejo_oportuno_en_la_atención_de_desastres">Hoja1!$L$215:$L$219</definedName>
    <definedName name="Manejo_y_aprovechamiento_sostenible_de_cuencas_y_microcuencas_hidrográficas">Hoja1!$L$226</definedName>
    <definedName name="Mantenimiento_y_mejoramiento_de_vías_urbanas_y_rurales">Hoja1!$L$179</definedName>
    <definedName name="Mejoramiento_de_las_condiciones_de_Salud_y_ámbito_loboral">Hoja1!$L$81</definedName>
    <definedName name="Mejoramiento_integral_de_viviendas_para_un_desarrollo_territorial_incluyente">Hoja1!$L$195</definedName>
    <definedName name="Mercado_Agroverde">Hoja1!$L$164</definedName>
    <definedName name="Mitigación_del_riesgo_y_reducción_de_la_vulnerabilidad">Hoja1!$L$115</definedName>
    <definedName name="Modelo_Educativo_Municipal">Hoja1!$L$46</definedName>
    <definedName name="Modernización_y_transformación_administrativa">Hoja1!$L$6</definedName>
    <definedName name="Modernización_y_transformación_administrativa_del_INDER">Hoja1!$L$132</definedName>
    <definedName name="Monitoreo_evaluación_y_zonificación_de_riesgo_para_fines_de_planificación">Hoja1!$L$213:$L$214</definedName>
    <definedName name="MOVILIDAD_INTELIGENTE_Y_SOSTENIBLE">Hoja1!$I$140:$I$141</definedName>
    <definedName name="Movilidad_planificada_y_sostenible">Hoja1!$L$183:$L$184</definedName>
    <definedName name="Mujer_constructora_de_paz_y_libre_de_violencias">Hoja1!$L$122</definedName>
    <definedName name="Niños_y_niñas_con_atención_integral_participación_e_inclusión">Hoja1!$L$95:$L$96</definedName>
    <definedName name="OE">Hoja1!$C$24:$C$26</definedName>
    <definedName name="Optimización_del_plan_maestro_de_acueducto_y_alcantarillado_y_su_implementación">Hoja1!$L$201</definedName>
    <definedName name="ORDEN_PÚBLICO_PARA_TODOS">Hoja1!$I$34:$I$36</definedName>
    <definedName name="ORNATO_Y_PAISAJISMO_GENERADORES_DE_VIDA">Hoja1!$I$172:$I$173</definedName>
    <definedName name="Pacto_y_compromiso_por_la_sostenibilidad_y_mitigación_del_cambio_climático">Hoja1!$L$241</definedName>
    <definedName name="Parque_Educativo_INNOVA">Hoja1!$L$56:$L$57</definedName>
    <definedName name="PARTICIPACIÓN_CIUDADANA">Hoja1!$I$23:$I$26</definedName>
    <definedName name="Patrimonio_y_memoria_cultural">Hoja1!$L$145</definedName>
    <definedName name="PATRIMONIO_Y_MEMORIA_HISTORICA">Hoja1!$I$117:$I$118</definedName>
    <definedName name="PAZ_JUSTICIA_Y_SEGURIDAD">Hoja1!$F$11:$F$13</definedName>
    <definedName name="Plan_Agropecuario_Municipal_PAM_incluyente_y_sostenible">Hoja1!$L$160:$L$161</definedName>
    <definedName name="Plan_estratégico_de_cultura">Hoja1!$L$134</definedName>
    <definedName name="Plan_municipal_de_fomento_de_la_lectura">Hoja1!$L$142:$L$143</definedName>
    <definedName name="Plan_municipal_de_turismo_sostenible">Hoja1!$L$158:$L$159</definedName>
    <definedName name="Planeacion_local_y_presupuesto_participativo">Hoja1!$L$29</definedName>
    <definedName name="PLANIFICACIÓN_ARMONICA_Y_SOTENIBLE_TERRITORIAL">Hoja1!$I$9:$I$14</definedName>
    <definedName name="PLANIFICACIÓN_DE_LOS_RECURSOS_NATURALES">Hoja1!$I$165:$I$168</definedName>
    <definedName name="Población_vulnerable">Hoja2!$D$28:$D$30</definedName>
    <definedName name="Política_pública_de_bienestar_animal">Hoja1!$L$165</definedName>
    <definedName name="PRESTACIÓN_DE_SERVICIOS_DE_SALUD">Hoja1!$I$70:$I$72</definedName>
    <definedName name="Prestación_y_Cuidado_integral_de_la_seguridad_alimentaria_y_nutricional_escolar_PAE">Hoja1!$L$68</definedName>
    <definedName name="Prevención_atención_asistencia_y_reparación_integral_a_víctimas" localSheetId="8">[1]Hoja1!#REF!</definedName>
    <definedName name="Prevención_atención_asistencia_y_reparación_integral_a_víctimas">Hoja1!#REF!</definedName>
    <definedName name="PREVENCIÓN_DEL_RIESGO_DE_DESASTRES">Hoja1!$I$158:$I$159</definedName>
    <definedName name="PREVENCION_Y_ATENCION_DE_DESASTRES">Hoja1!$F$54:$F$56</definedName>
    <definedName name="Prevención_y_erradicación_de_la_Explotación_Sexual_Comercial_de_Niños_Niñas_y_Adolescentes_ESCNNA_y_del_trabajo_infantil">Hoja1!$L$99:$L$100</definedName>
    <definedName name="Prevención_y_mitigación_del_riesgo_en_el_territorio">Hoja1!$L$207:$L$209</definedName>
    <definedName name="PRODUCTIVIDAD_TRANSFORMACIÓN_Y_COMERCIALIZACIÓN_AGROPECUARIA">Hoja1!$I$126:$I$129</definedName>
    <definedName name="Promoción_al_cuidado_responsable_de_la_fauna_doméstica_y_silvestre">Hoja1!$L$167</definedName>
    <definedName name="Promoción_de_equipamientos_sostenibles_y_amigables_con_el_ambiente">Hoja1!$L$242</definedName>
    <definedName name="Promoción_de_la_agenda_cultural_con_inclusión">Hoja1!$L$138</definedName>
    <definedName name="PROMOCIÓN_DEL_DESARROLLO">Hoja1!$F$37:$F$40</definedName>
    <definedName name="PROMOCIÓN_Y_CIRCULACIÓN_CULTURAL">Hoja1!$I$111:$I$112</definedName>
    <definedName name="Promoción_y_Expansión_para_el_acceso_de_Gas_Natural_Domiciliario">Hoja1!$L$193:$L$194</definedName>
    <definedName name="PROMOCIÓN_Y_FOMENTO_DE_LA_LECTURA">Hoja1!$I$115:$I$116</definedName>
    <definedName name="Promoción_y_fomento_efectivo_de_los_mecanismos_y_procesos_de_participación_ciudadana">Hoja1!$L$28</definedName>
    <definedName name="Promoción_y_garantía_de_los_derechos_humanos_de_los_adultos_mayores">Hoja1!$L$106</definedName>
    <definedName name="Promoción_y_prevención_para_la_disminución_de_riesgos_y_probabilidad_de_daño">Hoja1!$L$113:$L$114</definedName>
    <definedName name="Promoción_y_protección_en_la_garantía_de_los_derechos_infantiles">Hoja1!$L$97:$L$98</definedName>
    <definedName name="Protección_al_consumidor">Hoja1!$L$38:$L$39</definedName>
    <definedName name="PROTECCIÓN_INTEGRAL_DEL_ADULTO_MAYOR">Hoja1!$I$87:$I$91</definedName>
    <definedName name="Protección_social_integral_para_una_vida_digna">Hoja1!$L$107</definedName>
    <definedName name="Protección_y_atención_de_la_garantía_de_los_derechos_para_adolescentes">Hoja1!$L$105</definedName>
    <definedName name="Reconstruyendo_el_tejido_social_a_partir_de_la_Familia">Hoja1!$L$89</definedName>
    <definedName name="Rendición_de_Cuentas_y_control_social">Hoja1!$L$5</definedName>
    <definedName name="S_AMBIENTAL">Hoja1!$F$57:$F$63</definedName>
    <definedName name="SALUD">Hoja1!$F$19:$F$22</definedName>
    <definedName name="SALUD_PÚBLICA">Hoja1!$I$61:$I$69</definedName>
    <definedName name="SANEAMIENTO_BÁSICO">Hoja1!$I$153:$I$155</definedName>
    <definedName name="Seguridad_alimentaria_y_nutricional_como_derecho">Hoja1!$L$76</definedName>
    <definedName name="seguridad_social_del_Gestor_cultural_y_pasivo_pensional">Hoja1!$L$137</definedName>
    <definedName name="SEGURIDAD_VOLUNTAD_Y_DIGNIDAD_A_LAS_VICTIMAS">Hoja1!$I$37:$I$37</definedName>
    <definedName name="SEGURIDAD_Y_CONVIVENCIA_PARA_LA_PAZ">Hoja1!$I$31:$I$33</definedName>
    <definedName name="SERVICIO_PÚBLICO_DE_GAS_NATURAL">Hoja1!$I$146</definedName>
    <definedName name="SERVICIOS_PÚBLICOS_DIFERENTES_A_ACUEDUCTO_ALCANTARILLADO_Y_ASEO">Hoja1!$F$48:$F$49</definedName>
    <definedName name="Servicios_publicos_instituciones_educativas">Hoja1!$L$48</definedName>
    <definedName name="Sexualidad_Derechos_Sexuales_y_Reproductivos_con_enfoque_de_derechos_humanos_de_género_y_diferencial">Hoja1!$L$77</definedName>
    <definedName name="SISTEMA_AMBIENTAL_SOSTENIBLE">Hoja1!$I$163:$I$164</definedName>
    <definedName name="Sistema_de_evaluación_territorial">Hoja1!$L$16</definedName>
    <definedName name="Sistema_de_seguimiento_territorial">Hoja1!$L$14:$L$15</definedName>
    <definedName name="Sistema_Integrado_de_Control_de_Movilidad_SICMO">Hoja1!$L$185</definedName>
    <definedName name="SISTEMA_INTEGRADO_DE_GESTIÓN_Y_CONTROL">Hoja1!$I$16:$I$18</definedName>
    <definedName name="SISTEMA_MUNICIPAL_DE_CULTURA">Hoja1!$I$107:$I$110</definedName>
    <definedName name="Sistemas_de_Información_en_Salud_Integrales">Hoja1!$L$71</definedName>
    <definedName name="Sistemas_de_tratamiento_sostenibles_de_agua_residuales_a_colectivos_rurales">Hoja1!$L$203</definedName>
    <definedName name="Sistemas_de_tratamiento_sostenibles_de_agua_residuales_individual">Hoja1!$L$204</definedName>
    <definedName name="SOCIAL">Hoja1!$C$13:$C$17</definedName>
    <definedName name="Socialización_Plan_de_Desarrollo_Territorial_PDT">Hoja1!$L$10</definedName>
    <definedName name="SOSTENIBILIDAD_Y_CAMBIO_CLIMÁTICO_RESPONSABILIDAD_DE_TODOS">Hoja1!$I$175:$I$176</definedName>
    <definedName name="Subsidios_acueducto_alcantarillado_y_aseo">Hoja1!$L$206</definedName>
    <definedName name="Superación_del_riesgo_con_oportunidades_e_inclusión_social">Hoja1!$L$116</definedName>
    <definedName name="Tecnología_de_la_información_y_la_comunicación_para_la_educación">Hoja1!$L$47</definedName>
    <definedName name="Tiquetes_urbanos_y_rurales">Hoja1!$L$50</definedName>
    <definedName name="Transformación_agroindustrial">Hoja1!$L$162</definedName>
    <definedName name="TRANSFORMACIÓN_CON_EQUIDAD_EN_LA_DIVERSIDAD">Hoja1!$I$92:$I$93</definedName>
    <definedName name="TRANSPARENCIA_ADMINISTRATIVA">Hoja1!$I$3:$I$4</definedName>
    <definedName name="TRANSPORTE">Hoja1!$F$45:$F$47</definedName>
    <definedName name="Transversalidad_para_el_desarrollo_educativo">Hoja1!$L$58</definedName>
    <definedName name="TURISMO_PARA_EL_DESARROLLO_LOCAL">Hoja1!$I$125</definedName>
    <definedName name="Universidad_para_el_desarrollo">Hoja1!$L$157</definedName>
    <definedName name="Vamos_para_la_U">Hoja1!$L$62</definedName>
    <definedName name="Vigilancia_y_control_en_normalización_urbanística">Hoja1!$L$17</definedName>
    <definedName name="VIVIENDA">Hoja1!$F$50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6" l="1"/>
  <c r="E11" i="6"/>
  <c r="E12" i="6"/>
  <c r="E13" i="6"/>
  <c r="E10" i="6"/>
  <c r="E14" i="6" s="1"/>
  <c r="C8" i="13" l="1"/>
  <c r="F14" i="13" l="1"/>
  <c r="C14" i="13"/>
  <c r="D12" i="13"/>
  <c r="B52" i="13" l="1"/>
  <c r="F27" i="9"/>
  <c r="F22" i="9"/>
  <c r="C13" i="7" l="1"/>
  <c r="C20" i="13" l="1"/>
  <c r="H52" i="13"/>
  <c r="E52" i="13"/>
  <c r="B54" i="13"/>
  <c r="E54" i="13" s="1"/>
  <c r="B53" i="13"/>
  <c r="H53" i="13" s="1"/>
  <c r="B49" i="13"/>
  <c r="F47" i="13"/>
  <c r="F46" i="13"/>
  <c r="F45" i="13"/>
  <c r="F44" i="13"/>
  <c r="F43" i="13"/>
  <c r="F42" i="13"/>
  <c r="F41" i="13"/>
  <c r="F40" i="13"/>
  <c r="F39" i="13"/>
  <c r="B45" i="13"/>
  <c r="B42" i="13"/>
  <c r="B39" i="13"/>
  <c r="B36" i="13"/>
  <c r="B34" i="13"/>
  <c r="B33" i="13"/>
  <c r="B32" i="13"/>
  <c r="B30" i="13"/>
  <c r="B29" i="13"/>
  <c r="B28" i="13"/>
  <c r="B26" i="13"/>
  <c r="D13" i="13"/>
  <c r="E22" i="13"/>
  <c r="D10" i="13"/>
  <c r="C3" i="5"/>
  <c r="C29" i="6"/>
  <c r="C28" i="6"/>
  <c r="H54" i="13" l="1"/>
  <c r="E53" i="13"/>
  <c r="C31" i="6"/>
  <c r="D22" i="9" l="1"/>
  <c r="C8" i="7" l="1"/>
  <c r="D8" i="7"/>
  <c r="E8" i="7"/>
  <c r="F8" i="7"/>
  <c r="H7" i="7"/>
  <c r="H6" i="7" l="1"/>
  <c r="H5" i="7"/>
  <c r="H8" i="7" l="1"/>
  <c r="B56" i="13" s="1"/>
  <c r="F12" i="9"/>
  <c r="I4" i="10" l="1"/>
  <c r="I3" i="10"/>
  <c r="I2" i="10"/>
  <c r="E3" i="9"/>
  <c r="G49" i="7" l="1"/>
  <c r="H49" i="7"/>
  <c r="I49" i="7"/>
  <c r="F49" i="7" l="1"/>
  <c r="J10" i="10" l="1"/>
  <c r="J9" i="10"/>
  <c r="J8" i="10"/>
  <c r="J7" i="10"/>
  <c r="J6" i="10"/>
  <c r="J5" i="10"/>
  <c r="J4" i="10"/>
  <c r="J3" i="10"/>
  <c r="J2" i="10"/>
  <c r="C10" i="7"/>
  <c r="B37" i="7"/>
  <c r="B25" i="7"/>
  <c r="B13" i="7"/>
  <c r="D17" i="9"/>
  <c r="H7" i="9"/>
  <c r="F7" i="9"/>
  <c r="D7" i="9"/>
  <c r="H12" i="9"/>
  <c r="D12" i="9"/>
  <c r="H22" i="9"/>
  <c r="H27" i="9"/>
  <c r="D27" i="9"/>
  <c r="E25" i="6" l="1"/>
  <c r="E24" i="6"/>
  <c r="E23" i="6"/>
  <c r="E22" i="6"/>
  <c r="C26" i="6"/>
  <c r="E26" i="6" l="1"/>
  <c r="B29" i="6" s="1"/>
  <c r="D29" i="6" s="1"/>
  <c r="E29" i="6" s="1"/>
  <c r="B28" i="6" l="1"/>
  <c r="D28" i="6" s="1"/>
  <c r="E28" i="6" s="1"/>
  <c r="B31" i="6"/>
  <c r="E31" i="6" l="1"/>
  <c r="D3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Enlace Planeacion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Enlace Planeacion:</t>
        </r>
        <r>
          <rPr>
            <sz val="9"/>
            <color indexed="81"/>
            <rFont val="Tahoma"/>
            <family val="2"/>
          </rPr>
          <t xml:space="preserve">
Problema que dio origen al ODS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Enlace Planeacion:</t>
        </r>
        <r>
          <rPr>
            <sz val="9"/>
            <color indexed="81"/>
            <rFont val="Tahoma"/>
            <family val="2"/>
          </rPr>
          <t xml:space="preserve">
Problema que dio origen al programa</t>
        </r>
      </text>
    </comment>
    <comment ref="B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Enlace Planeacion:</t>
        </r>
        <r>
          <rPr>
            <sz val="9"/>
            <color indexed="81"/>
            <rFont val="Tahoma"/>
            <family val="2"/>
          </rPr>
          <t xml:space="preserve">
Problema General que justifica el proyecto</t>
        </r>
      </text>
    </comment>
    <comment ref="B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Enlace Planeacion:</t>
        </r>
        <r>
          <rPr>
            <sz val="9"/>
            <color indexed="81"/>
            <rFont val="Tahoma"/>
            <family val="2"/>
          </rPr>
          <t xml:space="preserve">
Motivo especifico por el cual se genera el Problema Central</t>
        </r>
      </text>
    </comment>
    <comment ref="B2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Enlace Planeacion:</t>
        </r>
        <r>
          <rPr>
            <sz val="9"/>
            <color indexed="81"/>
            <rFont val="Tahoma"/>
            <family val="2"/>
          </rPr>
          <t xml:space="preserve">
Motivo general que genera las causas directas</t>
        </r>
      </text>
    </comment>
  </commentList>
</comments>
</file>

<file path=xl/sharedStrings.xml><?xml version="1.0" encoding="utf-8"?>
<sst xmlns="http://schemas.openxmlformats.org/spreadsheetml/2006/main" count="2111" uniqueCount="1198">
  <si>
    <t>Magnitud del problema:</t>
  </si>
  <si>
    <t>Problema central:</t>
  </si>
  <si>
    <t>Efectos directos</t>
  </si>
  <si>
    <t>Efectos indirectos</t>
  </si>
  <si>
    <t>Causas Directas</t>
  </si>
  <si>
    <t>Causas Indirectas</t>
  </si>
  <si>
    <t>MATRÍZ DE INVOLUCRADOS</t>
  </si>
  <si>
    <t>POSICIÓN</t>
  </si>
  <si>
    <t>FUERZA (poder para afectar el proyecto)</t>
  </si>
  <si>
    <t>INTENSIDAD (grado de involucramiento en el proyecto)</t>
  </si>
  <si>
    <t>TIPO DE CONTRIBUCIÓN</t>
  </si>
  <si>
    <t>Intereses o Expectativa</t>
  </si>
  <si>
    <t>Contribución o gestión</t>
  </si>
  <si>
    <t>ANÁLISIS DE PARTICIPANTES</t>
  </si>
  <si>
    <t>Fines</t>
  </si>
  <si>
    <t>Contribución al Plan de Desarrollo Nacional</t>
  </si>
  <si>
    <t>Productos</t>
  </si>
  <si>
    <t>Programa:</t>
  </si>
  <si>
    <t>Propósito:</t>
  </si>
  <si>
    <t>Descripción</t>
  </si>
  <si>
    <t>Tipo de Riesgo:</t>
  </si>
  <si>
    <t>Componente:</t>
  </si>
  <si>
    <t>Actividad:</t>
  </si>
  <si>
    <t>Tipo</t>
  </si>
  <si>
    <t>Unidad de medida</t>
  </si>
  <si>
    <t>Bien producido</t>
  </si>
  <si>
    <t>BENEFICIOS E INGRESOS</t>
  </si>
  <si>
    <t>Cantidades</t>
  </si>
  <si>
    <t>Valor unitario</t>
  </si>
  <si>
    <t>Total</t>
  </si>
  <si>
    <t>PRESUPUESTO</t>
  </si>
  <si>
    <t>MATRIZ DE RIESGO</t>
  </si>
  <si>
    <t>DIAGNÓSTICO GENERAL</t>
  </si>
  <si>
    <t>Nombre del Proyecto:</t>
  </si>
  <si>
    <t>Árbol de problemas</t>
  </si>
  <si>
    <t>Árbol de Objetivos</t>
  </si>
  <si>
    <t>Propositos</t>
  </si>
  <si>
    <t>Objetivo General</t>
  </si>
  <si>
    <t>Objetivos especificos</t>
  </si>
  <si>
    <t>Objetivos indirectos</t>
  </si>
  <si>
    <t>Sector:</t>
  </si>
  <si>
    <t>Producto:</t>
  </si>
  <si>
    <t>Indicador:</t>
  </si>
  <si>
    <t>Nombre Plan de Desarrollo Departamental:</t>
  </si>
  <si>
    <t>Nombre de Estrategia o Linea:</t>
  </si>
  <si>
    <t xml:space="preserve">Nombre del Programa: </t>
  </si>
  <si>
    <t xml:space="preserve">Contribución al Plan de Desarrollo Departamental </t>
  </si>
  <si>
    <t xml:space="preserve">Contribución al Plan de Desarrollo Territorial </t>
  </si>
  <si>
    <t>Nombre de Dimensión:</t>
  </si>
  <si>
    <t xml:space="preserve">Indicadores de produto: </t>
  </si>
  <si>
    <t>ACTOR / PARTICIPANTE</t>
  </si>
  <si>
    <t>Perjudicado</t>
  </si>
  <si>
    <t>Beneficiarios</t>
  </si>
  <si>
    <t>Cooperante</t>
  </si>
  <si>
    <t>Oponente</t>
  </si>
  <si>
    <t>Otro</t>
  </si>
  <si>
    <t>Recurso Humano</t>
  </si>
  <si>
    <t>Control Politico y Social</t>
  </si>
  <si>
    <t>Control Social</t>
  </si>
  <si>
    <t>Logistico</t>
  </si>
  <si>
    <t>Financiero</t>
  </si>
  <si>
    <t>Operativo</t>
  </si>
  <si>
    <t>Veeduria</t>
  </si>
  <si>
    <t>Ejecutor</t>
  </si>
  <si>
    <t>JUSTIFICACIÓN DEL PROYECTO</t>
  </si>
  <si>
    <t>Administrativos</t>
  </si>
  <si>
    <t>Asociados a fenómenos de origen biológico: plagas, epidemias</t>
  </si>
  <si>
    <t>Asociados a fenómenos de origen humano no intencionales: aglomeración de público</t>
  </si>
  <si>
    <t>Asociados a fenómenos de origen natural: atmosféricos, hidrológicos, geológicos, otros</t>
  </si>
  <si>
    <t>Asociados a fenómenos de origen socio-natural: inundaciones, movimientos en masa, incendios forestales</t>
  </si>
  <si>
    <t>Asociados a fenómenos de origen tecnológico: químicos, eléctricos, mecánicos, térmicos</t>
  </si>
  <si>
    <t>De calendario</t>
  </si>
  <si>
    <t>De costos</t>
  </si>
  <si>
    <t>De mercado</t>
  </si>
  <si>
    <t>Financieros</t>
  </si>
  <si>
    <t>Legales</t>
  </si>
  <si>
    <t>Operacionales</t>
  </si>
  <si>
    <t>Sanitarios</t>
  </si>
  <si>
    <t>Descripción del Riesgo:</t>
  </si>
  <si>
    <t>Efectos del riesgo:</t>
  </si>
  <si>
    <t>Medidas Mitigación:</t>
  </si>
  <si>
    <t>Probabilidad:</t>
  </si>
  <si>
    <t>Impacto:</t>
  </si>
  <si>
    <t>1. Raro</t>
  </si>
  <si>
    <t>2. Improbable</t>
  </si>
  <si>
    <t>3. Moderado</t>
  </si>
  <si>
    <t>4. Probable</t>
  </si>
  <si>
    <t>5. Casi seguro</t>
  </si>
  <si>
    <t>1. Insignificante</t>
  </si>
  <si>
    <t>2. Menor</t>
  </si>
  <si>
    <t>4. Mayor</t>
  </si>
  <si>
    <t>5. Catastrófico</t>
  </si>
  <si>
    <t>Área</t>
  </si>
  <si>
    <t>Bits x segundo</t>
  </si>
  <si>
    <t>Bytes</t>
  </si>
  <si>
    <t>Centímetros cúbicos</t>
  </si>
  <si>
    <t>Día</t>
  </si>
  <si>
    <t>Galones</t>
  </si>
  <si>
    <t>Hectáreas</t>
  </si>
  <si>
    <t>Horas</t>
  </si>
  <si>
    <t>Kilogramos</t>
  </si>
  <si>
    <t>Kilómetros</t>
  </si>
  <si>
    <t>Kilómetros carril</t>
  </si>
  <si>
    <t>Kilómetros cuadrados</t>
  </si>
  <si>
    <t>Kilovatios</t>
  </si>
  <si>
    <t>Litros</t>
  </si>
  <si>
    <t>Longitud</t>
  </si>
  <si>
    <t>Megavatio</t>
  </si>
  <si>
    <t>Mes</t>
  </si>
  <si>
    <t>Metros</t>
  </si>
  <si>
    <t>Metros cuadrados</t>
  </si>
  <si>
    <t>Metros cúbicos</t>
  </si>
  <si>
    <t>Metros lineales</t>
  </si>
  <si>
    <t>Millas náuticas</t>
  </si>
  <si>
    <t>Millones</t>
  </si>
  <si>
    <t>Millones de pesos</t>
  </si>
  <si>
    <t>Minutos</t>
  </si>
  <si>
    <t>Número</t>
  </si>
  <si>
    <t>Peso m/c</t>
  </si>
  <si>
    <t>Pesos</t>
  </si>
  <si>
    <t>Porcentaje</t>
  </si>
  <si>
    <t>Puntaje</t>
  </si>
  <si>
    <t>Semana</t>
  </si>
  <si>
    <t>Toneladas</t>
  </si>
  <si>
    <t>Unidad</t>
  </si>
  <si>
    <t>Volúmen</t>
  </si>
  <si>
    <t>Periodo</t>
  </si>
  <si>
    <t>Ingresos</t>
  </si>
  <si>
    <t>Externalidades</t>
  </si>
  <si>
    <t>Costos evitados</t>
  </si>
  <si>
    <t>Precios sombra</t>
  </si>
  <si>
    <t>Total General</t>
  </si>
  <si>
    <t>-</t>
  </si>
  <si>
    <t>Objetivo General:</t>
  </si>
  <si>
    <t>Objetivos Especificos:</t>
  </si>
  <si>
    <t>Actividades</t>
  </si>
  <si>
    <t>Insumos</t>
  </si>
  <si>
    <t>Mano de obra calificada</t>
  </si>
  <si>
    <t>Mano de obra no calificada</t>
  </si>
  <si>
    <t>Materiales</t>
  </si>
  <si>
    <t>Servicios domiciliarios</t>
  </si>
  <si>
    <t>Terrenos</t>
  </si>
  <si>
    <t>Edificios</t>
  </si>
  <si>
    <t>Maquinaria y Equipo</t>
  </si>
  <si>
    <t>Mantenimiento maquinaria y equipo</t>
  </si>
  <si>
    <t>Transporte</t>
  </si>
  <si>
    <t>Servicios de venta y de distribución</t>
  </si>
  <si>
    <t>Servicios de alojamiento comidas y bebidas</t>
  </si>
  <si>
    <t>Servicios financieros y conexos</t>
  </si>
  <si>
    <t>Servicios de leasing</t>
  </si>
  <si>
    <t>Servicios inmobiliarios</t>
  </si>
  <si>
    <t>Servicios prestados a las empresas y servicios de producción</t>
  </si>
  <si>
    <t>Servicios para la comunidad, sociales y personales</t>
  </si>
  <si>
    <t>Gastos imprevistos</t>
  </si>
  <si>
    <t>Adquisición de activos financieros</t>
  </si>
  <si>
    <t>Disminución de pasivos</t>
  </si>
  <si>
    <t>Impuestos, pagos de derechos, contribuciones, multas y sanciones</t>
  </si>
  <si>
    <t>Transferencias corrientes y de capital</t>
  </si>
  <si>
    <t>Problema central</t>
  </si>
  <si>
    <r>
      <rPr>
        <b/>
        <sz val="10"/>
        <color theme="1"/>
        <rFont val="Arial"/>
        <family val="2"/>
      </rPr>
      <t>Aspectos legales</t>
    </r>
    <r>
      <rPr>
        <sz val="10"/>
        <color theme="1"/>
        <rFont val="Arial"/>
        <family val="2"/>
      </rPr>
      <t>: (describa de manera breve las obligaciones o asuntos legales relacionados con el proyecto y su ejecución)</t>
    </r>
  </si>
  <si>
    <r>
      <rPr>
        <b/>
        <sz val="10"/>
        <color theme="1"/>
        <rFont val="Arial"/>
        <family val="2"/>
      </rPr>
      <t>Analisis Técnico:</t>
    </r>
    <r>
      <rPr>
        <sz val="10"/>
        <color theme="1"/>
        <rFont val="Arial"/>
        <family val="2"/>
      </rPr>
      <t xml:space="preserve"> (Responda a la pregunta ¿cómo? Se va a ejecutar el proyecto, cómo alcanzará los objetivos haciendo refencia a las actividades y los insumos)</t>
    </r>
  </si>
  <si>
    <t>Beneficios</t>
  </si>
  <si>
    <t>Probabilidad</t>
  </si>
  <si>
    <t>Impacto</t>
  </si>
  <si>
    <t>Tipo de riesgo</t>
  </si>
  <si>
    <t xml:space="preserve">Posición </t>
  </si>
  <si>
    <t>Contribución</t>
  </si>
  <si>
    <t xml:space="preserve">Actividades </t>
  </si>
  <si>
    <t>BANCO DE PROGRAMAS Y PROYECTOS DE INVERSIÓN MUNICIPAL</t>
  </si>
  <si>
    <t>PROYECTO:</t>
  </si>
  <si>
    <t>RELACIÓN CON EL PLAN DE DESARROLLO TERRITORIAL</t>
  </si>
  <si>
    <t>RESPONSABLE DEL PROYECTO</t>
  </si>
  <si>
    <t xml:space="preserve">SECRETARÍA o SUBSECRETARÍA: </t>
  </si>
  <si>
    <t xml:space="preserve">DISPONE DE APORTES DECOFINANCIACIÓN:                                        </t>
  </si>
  <si>
    <t>SI</t>
  </si>
  <si>
    <t xml:space="preserve">DESCRÍBALOS:  </t>
  </si>
  <si>
    <t>INFORMACIÓN GENERAL DEL PROYECTO</t>
  </si>
  <si>
    <t>PROBLEMA:</t>
  </si>
  <si>
    <t>EFECTOS DIRECTOS DEL PROBLEMA:</t>
  </si>
  <si>
    <t>CAUSAS DIRECTAS DEL PROBLEMA:</t>
  </si>
  <si>
    <t>OBJETIVO GENERAL DEL PROYECTO:</t>
  </si>
  <si>
    <t>OBJETIVOS ESPECÍFICOS</t>
  </si>
  <si>
    <t xml:space="preserve">ACTIVIDADES A REALIZAR                                                                </t>
  </si>
  <si>
    <t>JUSTIFICACIÓN DEL PROYECTO:</t>
  </si>
  <si>
    <t>METAS</t>
  </si>
  <si>
    <t>LÍNEA BASE:</t>
  </si>
  <si>
    <t>PARA EL CUATRIENIO:</t>
  </si>
  <si>
    <t>FIRMA DEL RESPONSABLE DEL PROYECTO:</t>
  </si>
  <si>
    <t xml:space="preserve">FIRMA RESPONSABLE EN EL BANCO DE PROYECTOS MUNICIPAL:  </t>
  </si>
  <si>
    <t>FIRMA SECRETARIO DE PLANEACIÓN Y DESARROLLO URBANO:</t>
  </si>
  <si>
    <r>
      <t>I</t>
    </r>
    <r>
      <rPr>
        <b/>
        <sz val="9"/>
        <color theme="1"/>
        <rFont val="Arial"/>
        <family val="2"/>
      </rPr>
      <t>NDICADORES DE PRODUCTO</t>
    </r>
  </si>
  <si>
    <t xml:space="preserve">RUBRO PRESUPUESTAL:                                                                                   </t>
  </si>
  <si>
    <t xml:space="preserve">FECHA:  </t>
  </si>
  <si>
    <t>DIMENSIÓN:</t>
  </si>
  <si>
    <t xml:space="preserve">EJE ESTRATÉGICO: </t>
  </si>
  <si>
    <t xml:space="preserve">SECTOR: </t>
  </si>
  <si>
    <t>PROGRAMA</t>
  </si>
  <si>
    <t>OBJETIVO DEL PROGRAMA</t>
  </si>
  <si>
    <t>CEL:</t>
  </si>
  <si>
    <t xml:space="preserve">NO </t>
  </si>
  <si>
    <t xml:space="preserve">FECHA DE ELABORACIÓN: </t>
  </si>
  <si>
    <t>TELÉFONO:</t>
  </si>
  <si>
    <t>CARGO:</t>
  </si>
  <si>
    <t>CONTACTO:</t>
  </si>
  <si>
    <t>RESPONSABLE:</t>
  </si>
  <si>
    <t xml:space="preserve">VALOR TOTAL DE LA INVERSIÓN:  </t>
  </si>
  <si>
    <t>Fuente de financiación</t>
  </si>
  <si>
    <t>Funetes de financiación</t>
  </si>
  <si>
    <t>Aportes en especie</t>
  </si>
  <si>
    <t>Propios</t>
  </si>
  <si>
    <t>Sistema General de Regalias</t>
  </si>
  <si>
    <t>SGP Aguapotable y Saneamiento basico</t>
  </si>
  <si>
    <t>SGP Alimentación Escolar</t>
  </si>
  <si>
    <t>SGP Educación</t>
  </si>
  <si>
    <t>SGP Proposito General Deporte</t>
  </si>
  <si>
    <t>SGP Proposito General Cultural</t>
  </si>
  <si>
    <t>SGP Proposito General Libre Inversión</t>
  </si>
  <si>
    <t>SGP Salud</t>
  </si>
  <si>
    <t>Periodo 1</t>
  </si>
  <si>
    <t>Periodo 2</t>
  </si>
  <si>
    <t>Periodo 3</t>
  </si>
  <si>
    <t>Periodo 4</t>
  </si>
  <si>
    <t>Inversión Total</t>
  </si>
  <si>
    <t>Inversión por Periodo</t>
  </si>
  <si>
    <r>
      <t xml:space="preserve">Descripción de la situación problema:
</t>
    </r>
    <r>
      <rPr>
        <sz val="10"/>
        <color theme="1"/>
        <rFont val="Arial"/>
        <family val="2"/>
      </rPr>
      <t>Debido al insuficiencia del personal capacitado para la identificación, prevención y gestión de riesgos de corrupción, ha generado una percepción negativa y un bajo nivel de credibilidad por parte de la comunidad en general con los procesos administrativos públicos.</t>
    </r>
  </si>
  <si>
    <t>TOTAL GENERAL</t>
  </si>
  <si>
    <t>Iniciativas de circulación artística realizada</t>
  </si>
  <si>
    <t>DIMENSIONES</t>
  </si>
  <si>
    <t>EJE</t>
  </si>
  <si>
    <t>SECTOR</t>
  </si>
  <si>
    <t>PROYECTO</t>
  </si>
  <si>
    <t>INSTITUCIONAL</t>
  </si>
  <si>
    <t>¡AHORASÍ! TRANSFORMACIÓN EN SEGURIDAD, CONVIVENCIA CIUDADANA, PAZ  Y TRANSPARENCIA</t>
  </si>
  <si>
    <t>FORTALECIMIENTO_INSTITUCIONAL</t>
  </si>
  <si>
    <t>TRANSPARENCIA_ADMINISTRATIVA</t>
  </si>
  <si>
    <t>Formulación_implementación_y_seguimiento_al_plan_anticorrupción_municipal</t>
  </si>
  <si>
    <t>Plan anticorrupción implementado</t>
  </si>
  <si>
    <t>Incremento Acumulado</t>
  </si>
  <si>
    <t>SD</t>
  </si>
  <si>
    <t>SOCIAL</t>
  </si>
  <si>
    <t>¡AHORASÍ! TRANSFORMACIÓN SOCIAL Y REDUCCIÓN DE LA POBREZA</t>
  </si>
  <si>
    <t>ADMINISTRACIÓN_Y_GESTIÓN_ORGANIZACIONAL</t>
  </si>
  <si>
    <t>Rendición_de_Cuentas_y_control_social</t>
  </si>
  <si>
    <t xml:space="preserve">Seguimientos al plan anticorrupción realizado </t>
  </si>
  <si>
    <t>ECONÓMICA</t>
  </si>
  <si>
    <t>¡AHORA SÍ! TRANSFORMACIÓN PARA EL DESARROLLO URBANO Y RURAL</t>
  </si>
  <si>
    <t>PLANIFICACIÓN_ARMONICA_Y_SOTENIBLE_TERRITORIAL</t>
  </si>
  <si>
    <t>Modernización_y_transformación_administrativa</t>
  </si>
  <si>
    <t>Rendición cuentas realizadas</t>
  </si>
  <si>
    <t>AMBIENTAL</t>
  </si>
  <si>
    <t xml:space="preserve">¡AHORASÍ! TRANSFORMACIÓN CON SOSTENIBILIDAD AMBIENTAL </t>
  </si>
  <si>
    <t>GOBERNANZA_Y_DESARROLLO_URBANÍSTICO</t>
  </si>
  <si>
    <t>Gestión_documental_e_instrumentos_archivísticos</t>
  </si>
  <si>
    <t>Restructuración administrativa implementada</t>
  </si>
  <si>
    <t>Incremento Flujo</t>
  </si>
  <si>
    <t>SISTEMA_INTEGRADO_DE_GESTIÓN_Y_CONTROL</t>
  </si>
  <si>
    <t>Gestión_y_conservación_de_bienes_y_suministros</t>
  </si>
  <si>
    <t>Política  archivística y de gestión documental implementada</t>
  </si>
  <si>
    <t>Incremento Capacidad</t>
  </si>
  <si>
    <t>FORTALECIMIENTO_DE_LA_HACIENDA_PÚBLICA</t>
  </si>
  <si>
    <t>Gestión_integral_del_Talento_Humano</t>
  </si>
  <si>
    <t>Estrategias de conservación de bienes implementadas</t>
  </si>
  <si>
    <t>DESARROLLO_COMUNITARIO</t>
  </si>
  <si>
    <t>PARTICIPACIÓN_CIUDADANA</t>
  </si>
  <si>
    <t>Socialización_Plan_de_Desarrollo_Territorial_PDT</t>
  </si>
  <si>
    <t>Política de gestión del  talento humano-MIPG implementada</t>
  </si>
  <si>
    <t>COMUNICACIÓN_MUNICIPAL</t>
  </si>
  <si>
    <t>Formulación_diseño_y_planificación_del_Plan_Básico_de_Ordenamiento_Territorial_PBOT</t>
  </si>
  <si>
    <t>Plan de Desarrollo Territorial Socializado</t>
  </si>
  <si>
    <t>PAZ_JUSTICIA_Y_SEGURIDAD</t>
  </si>
  <si>
    <t xml:space="preserve">SEGURIDAD_Y_CONVIVENCIA_PARA_LA_PAZ </t>
  </si>
  <si>
    <t>Fortalecimiento_al_instrumento_de_focalización_social_SISBEN</t>
  </si>
  <si>
    <t>Plan Básico de Ordenamiento Territorial Formulado y aprobado</t>
  </si>
  <si>
    <t>ORDEN_PÚBLICO_PARA_TODOS</t>
  </si>
  <si>
    <t>Consolidación_y_operatividad_del_Consejo_Territorial_de_Planeación_CTP</t>
  </si>
  <si>
    <t>Aplicación de metodología  SISBEN IV implementada.</t>
  </si>
  <si>
    <t>EDUCACIÓN</t>
  </si>
  <si>
    <t>SEGURIDAD_VOLUNTAD_Y_DIGNIDAD_A_LAS_VICTIMAS</t>
  </si>
  <si>
    <t>Sistema_de_seguimiento_territorial</t>
  </si>
  <si>
    <t>Sesiones de trabajo  realizas por el CTP</t>
  </si>
  <si>
    <t>SALUD</t>
  </si>
  <si>
    <t xml:space="preserve">EDUCACIÓN </t>
  </si>
  <si>
    <t>EDUCACIÒN_PARA_TODOS</t>
  </si>
  <si>
    <t>Sistema_de_evaluación_territorial</t>
  </si>
  <si>
    <t>Sistema de seguimiento territorial implementado</t>
  </si>
  <si>
    <t>ATENCIÓN_DE_GRUPOS_VULNERABLES_Y_ENFOQUE_DIFERENCIAL</t>
  </si>
  <si>
    <t>DESARORROLLO_DE_COMPETENCIAS_EDUCATIVAS</t>
  </si>
  <si>
    <t>Vigilancia_y_control_en_normalización_urbanística</t>
  </si>
  <si>
    <t>Mapa de gestión de riesgos formulado por cada proyecto</t>
  </si>
  <si>
    <t>DEPORTE_Y_RECREACIÓN</t>
  </si>
  <si>
    <t>BIENESTAR_DOCENTE</t>
  </si>
  <si>
    <t>Implementación_del_Modelo_integrado_de_Planeación_y_Gestión_MIPG</t>
  </si>
  <si>
    <t>Sistema de evaluación territorial implementado</t>
  </si>
  <si>
    <t>CULTURA</t>
  </si>
  <si>
    <t>EDUCACION_SUPERIOR</t>
  </si>
  <si>
    <t xml:space="preserve">Implementación_Sistema_de_Control_Interno </t>
  </si>
  <si>
    <t>Visitas de control urbanístico requeridas a demanda realizadas</t>
  </si>
  <si>
    <t>PROMOCIÓN_DEL_DESARROLLO</t>
  </si>
  <si>
    <t>ALIMENTACIÓN_ESCOLAR_CON_BIENESTAR_Y_EQUIDAD</t>
  </si>
  <si>
    <t>Consolidación_del_Sistema_de_Gestión_de_Calidad</t>
  </si>
  <si>
    <t>Modelo integrado de Planeación y Gestión MIPG implementado</t>
  </si>
  <si>
    <t>AGROPECUARIO</t>
  </si>
  <si>
    <t>GOBERNANZA_DEL_SISTEMA_DE_SALUD</t>
  </si>
  <si>
    <t>Fortalecimiento_de_la_actividad_fiscalizadora</t>
  </si>
  <si>
    <t>Sistema de Control interno implementado</t>
  </si>
  <si>
    <t>EQUIPAMIENTO</t>
  </si>
  <si>
    <t>SALUD_PÚBLICA</t>
  </si>
  <si>
    <t>Determinación_de_rentas_en_favor_en_favor_del_municipio_y_control_de_las_existentes</t>
  </si>
  <si>
    <t>Sistema de Gestión de la Calidad consolidado</t>
  </si>
  <si>
    <t>TRANSPORTE</t>
  </si>
  <si>
    <t xml:space="preserve">PRESTACIÓN_DE_SERVICIOS_DE_SALUD           </t>
  </si>
  <si>
    <t>Fortalecimiento_de_la_base_de_datos_catastral_de_conformidad_a_los_procesos_de_actualización_y_conservación</t>
  </si>
  <si>
    <t>Estrategias de fiscalización implementadas</t>
  </si>
  <si>
    <t>SERVICIOS_PÚBLICOS_DIFERENTES_A_ACUEDUCTO_ALCANTARILLADO_Y_ASEO</t>
  </si>
  <si>
    <t>GARANTIA_DEL_ASEGURAMIENTO_EN_SALUD</t>
  </si>
  <si>
    <t>Fortalecimiento_del_área_de_cobro_para_la_recuperación_de_la_cartera_en_favor_del_municipio</t>
  </si>
  <si>
    <t>Controles a las rentas realizados</t>
  </si>
  <si>
    <t>VIVIENDA</t>
  </si>
  <si>
    <t>DESARROLLO_INTEGRAL_DE_LA_FAMILIA</t>
  </si>
  <si>
    <t>Fortalecimiento_institucional_para_la_garantía_del_derecho_a_la_participación_ciudadana</t>
  </si>
  <si>
    <t>Estrategias para el fortalecimiento de la base catastral implementadas</t>
  </si>
  <si>
    <t xml:space="preserve">AGUA_POTABLE_Y_SANEAMIENTO_BASICO </t>
  </si>
  <si>
    <t xml:space="preserve">DESARROLLO_INTEGRAL_DE_LA_PRIMERA_INFANCIA_Y_LA_INFANCIA </t>
  </si>
  <si>
    <t>Desarrollo_de_capacidades_organizativas_y_de_incidencia_de_las_Organizaciones_de_la_Sociedad_Civil</t>
  </si>
  <si>
    <t>Cartera recuperada a favor del Municipio</t>
  </si>
  <si>
    <t>Mantenimiento</t>
  </si>
  <si>
    <t>PREVENCION_Y_ATENCION_DE_DESASTRES</t>
  </si>
  <si>
    <t>ADOLESCENCIA_Y_JUVENTUD_COMO_EJE_TRANSFORMADOR</t>
  </si>
  <si>
    <t>Promoción_y_fomento_efectivo_de_los_mecanismos_y_procesos_de_participación_ciudadana</t>
  </si>
  <si>
    <t xml:space="preserve">Instancias de participación ciudadana   funcionando </t>
  </si>
  <si>
    <t>M_AMBIENTAL</t>
  </si>
  <si>
    <t xml:space="preserve">PROTECCIÓN_INTEGRAL_DEL_ADULTO_MAYOR </t>
  </si>
  <si>
    <t>Planeacion_local_y_presupuesto_participativo</t>
  </si>
  <si>
    <t xml:space="preserve">Índice de Capacidades Organizativas (internas) de las OSC </t>
  </si>
  <si>
    <t>Índice</t>
  </si>
  <si>
    <t>51 </t>
  </si>
  <si>
    <t> 80</t>
  </si>
  <si>
    <t>TRANSFORMACIÓN_CON_EQUIDAD_EN_LA_DIVERSIDAD</t>
  </si>
  <si>
    <t>Formulacion_e_implementación_Plan_de_comunicaciones_Municipal</t>
  </si>
  <si>
    <t xml:space="preserve">Índice de Capacidades de Incidencia (externas) de las OSC </t>
  </si>
  <si>
    <t>EQUIDAD_E_INCLUSIÓN_EN_LA_DISCAPACIDAD</t>
  </si>
  <si>
    <t>Fortalecimiento_de_las_tecnologías_de_la_información_y_la_comunicación_TIC</t>
  </si>
  <si>
    <t xml:space="preserve">Organizaciones que promocionan y ejercen mecanismos de participación ciudadana y control social </t>
  </si>
  <si>
    <t>Despacho Alcalde</t>
  </si>
  <si>
    <t>EQUIDAD_PARA_LAS_MUJERES</t>
  </si>
  <si>
    <t>Desarrollo_integral_del_Gobierno_digital</t>
  </si>
  <si>
    <t>Barrios y veredas beneficiados con presupuesto participativo</t>
  </si>
  <si>
    <t>INDER</t>
  </si>
  <si>
    <t>DEPORTE_RECREACIÓN_Y_EL_APROVECHAMIENTO_DEL_TIEMPO_LIBRE_PARA_EL_DESARROLLO</t>
  </si>
  <si>
    <t>Emisora_Girardota_stereo_101.4_FM</t>
  </si>
  <si>
    <t xml:space="preserve">Plan de comunicaciones Municipal Formulado he implementado </t>
  </si>
  <si>
    <t>Oficina de Comunicaciones</t>
  </si>
  <si>
    <t>GOBERNANZA_DEPORTIVA</t>
  </si>
  <si>
    <t>Fortalecimiento_en_la_dotación_tecnología_y_operativa_de_la_fuerza_pública</t>
  </si>
  <si>
    <t>Herramientas de (hardware) Tecnologías de Información y Comunicaciones (TIC) adquiridas</t>
  </si>
  <si>
    <t>Secretaría de Agricultura, Desarrollo Rural y Medio Ambiente</t>
  </si>
  <si>
    <t>SISTEMA_MUNICIPAL_DE_CULTURA</t>
  </si>
  <si>
    <t>Fortalecimiento_de_la_capacidad_instalada_de_la_fuerza_pública</t>
  </si>
  <si>
    <t>Desarrollos de (Software) Tecnologías de Información y Comunicaciones (TIC) implementados</t>
  </si>
  <si>
    <t>Secretaría de Control Interno</t>
  </si>
  <si>
    <t>PROMOCIÓN_Y_CIRCULACIÓN_CULTURAL</t>
  </si>
  <si>
    <t>Cultura_ciudadana_y_derechos_humanos</t>
  </si>
  <si>
    <t>índice de gobierno en línea</t>
  </si>
  <si>
    <t>Secretaría de Educación y Cultura</t>
  </si>
  <si>
    <t>COMPETENCIAS_ARTÍSTICAS_Y_CULTURALES</t>
  </si>
  <si>
    <t>Protección_al_consumidor</t>
  </si>
  <si>
    <t>Emisora Girardota Estéreo 101.4 FM Funcionando</t>
  </si>
  <si>
    <t xml:space="preserve">Porcentaje </t>
  </si>
  <si>
    <t>Secretaría de Gobierno y Derechos humanos</t>
  </si>
  <si>
    <t>PROMOCIÓN_Y_FOMENTO_DE_LA_LECTURA</t>
  </si>
  <si>
    <t>Inspección_vigilancia_y_control_del_espacio_público</t>
  </si>
  <si>
    <t>Elementos tecnológicos y operativos implementados</t>
  </si>
  <si>
    <t>Secretaría de Hacienda</t>
  </si>
  <si>
    <t>PATRIMONIO_Y_MEMORIA_HISTORICA</t>
  </si>
  <si>
    <t>Desarrollo_de_competencia_en_control_urbano</t>
  </si>
  <si>
    <t>Aumentar el pie de fuerza pública</t>
  </si>
  <si>
    <t>Secretaría de Planeación y Desarrollo Urbano</t>
  </si>
  <si>
    <t>EMPRENDIMIENTO_Y_EMPRESARISMO_SOSTENIBLE</t>
  </si>
  <si>
    <t>Fortalecimiento_a_la_implementación_de_la_Ley_de_Víctimas</t>
  </si>
  <si>
    <t>Personas capacitadas en hábitos, principios y legalidad  para la convivencia</t>
  </si>
  <si>
    <t>Secretaría de Salud, Participación Ciudadana y Protección Social</t>
  </si>
  <si>
    <t>GENERACIÓN_DE_EMPLEO_PARA_EL_DESARROLLO</t>
  </si>
  <si>
    <t>Modelo_Educativo_Municipal</t>
  </si>
  <si>
    <t>Establecimientos públicos que prestan servicios al consumidor con controles realizados</t>
  </si>
  <si>
    <t xml:space="preserve">Secretaría de Servicios Administrativos </t>
  </si>
  <si>
    <t>FORTALECIMIENTO_UNIVERSIDAD_EMPRESA_ESTADO</t>
  </si>
  <si>
    <t>Tecnología_de_la_información_y_la_comunicación_para_la_educación</t>
  </si>
  <si>
    <t>personas en derechos al consumidor capacitadas</t>
  </si>
  <si>
    <t>Secretaría de Transporte y Transito</t>
  </si>
  <si>
    <t>TURISMO_PARA_EL_DESARROLLO_LOCAL</t>
  </si>
  <si>
    <t>Servicios_publicos_instituciones_educativas</t>
  </si>
  <si>
    <t>Visitas de control al espacio publico realizadas</t>
  </si>
  <si>
    <t>PRODUCTIVIDAD_TRANSFORMACIÓN_Y_COMERCIALIZACIÓN_AGROPECUARIA</t>
  </si>
  <si>
    <t>Educación_gratuidad_sin_situación_de_fondos_SSF</t>
  </si>
  <si>
    <t>Equipo de control Urbanístico consolidado</t>
  </si>
  <si>
    <t xml:space="preserve">Subsecretaría de Cultura </t>
  </si>
  <si>
    <t>BIENESTAR_ANIMAL</t>
  </si>
  <si>
    <t>Tiquetes_urbanos_y_rurales</t>
  </si>
  <si>
    <t>Eventos de divulgación realizados con comunidades víctimas y organizaciones de víctimas</t>
  </si>
  <si>
    <t>Subsecretaría de Medio Ambiente</t>
  </si>
  <si>
    <t>CONSTRUCCIÓN_MANTENIMIENTO_ADECUACION_Y_MEJORAMIENTO_DE_EQUIPAMIENTOS_MUNICIPALES_SOSTENIBLES_E_INCLUYENTES</t>
  </si>
  <si>
    <t>Implementación_de_Media_tecnica_en_Instituciones_educativas_Oficiales</t>
  </si>
  <si>
    <t>Solicitudes de victimas tramitadas</t>
  </si>
  <si>
    <t>Subsecretaría de Protección social</t>
  </si>
  <si>
    <t>CONSTRUCCION_Y_MEJORAMIENTO_DE_LA_INFRAESTRUCTURA_VIAL_Y_PEATONAL_DEL_TERRITORIO</t>
  </si>
  <si>
    <t>Gobierno_escolar_para_la_convivencia</t>
  </si>
  <si>
    <t>Solicitudes de victimas atendidas por canal presencial</t>
  </si>
  <si>
    <t>MOVILIDAD_INTELIGENTE_Y_SOSTENIBLE</t>
  </si>
  <si>
    <t>Alfabetización_sin_fronteras</t>
  </si>
  <si>
    <t>Hogares víctimas con atención humanitaria</t>
  </si>
  <si>
    <t>EDUCACIÓN_Y_PREVENCIÓN_EN_MOVILIDAD_VIAL</t>
  </si>
  <si>
    <t>Gestión_para_la_calidad_y_pertenencia_académica</t>
  </si>
  <si>
    <t xml:space="preserve">Modelo Educativo Municipal implementado </t>
  </si>
  <si>
    <t>INICIAL</t>
  </si>
  <si>
    <t>GOBERNANZA_SEGURIDAD_Y_CONTROL_VIAL</t>
  </si>
  <si>
    <t>Bilingüismo</t>
  </si>
  <si>
    <t>Instituciones educativas urbanas y rurales con acceso a internet</t>
  </si>
  <si>
    <t>AJUSTADO</t>
  </si>
  <si>
    <t>ALUMBRADO_PÚBLICO_SOSTENIBLE</t>
  </si>
  <si>
    <t>Parque_Educativo_INNOVA</t>
  </si>
  <si>
    <t>Servicios públicos instituciones educativas</t>
  </si>
  <si>
    <t>SERVICIO_PÚBLICO_DE_GAS_NATURAL</t>
  </si>
  <si>
    <t>Transversalidad_para_el_desarrollo_educativo</t>
  </si>
  <si>
    <t xml:space="preserve">Educación Publica con Gratuidad en la  SSF </t>
  </si>
  <si>
    <t>CONSTRUCCION_Y_MEJORAMIENTO_DE_VIVIENDAS_SOSTENIBLES</t>
  </si>
  <si>
    <t>Fomento_del_bienestar_docente</t>
  </si>
  <si>
    <t>Tiquetes urbanos y rurales entregados</t>
  </si>
  <si>
    <t xml:space="preserve">ACCESO_AL_AGUA_POTABLE </t>
  </si>
  <si>
    <t>Fortalecimiento_de_las_competencias_docentes</t>
  </si>
  <si>
    <t>Instituciones educativas oficiales con media técnica Implementada</t>
  </si>
  <si>
    <t>SANEAMIENTO_BÁSICO</t>
  </si>
  <si>
    <t>La_U_para_todos</t>
  </si>
  <si>
    <t>Estrategias implementadas para fortalecer el gobierno escolar y la convivencia democrática.</t>
  </si>
  <si>
    <t>INSTITUCIONALIDAD_Y_GOBERNANZA_EN_AGUA_POTABLE_Y_SANEAMIENTO_BÁSICO</t>
  </si>
  <si>
    <t>Vamos_para_la_U</t>
  </si>
  <si>
    <t xml:space="preserve">Adultos alfabetizados </t>
  </si>
  <si>
    <t>PREVENCIÓN_DEL_RIESGO_DE_DESASTRES</t>
  </si>
  <si>
    <t>Estimulos_estudiantiles</t>
  </si>
  <si>
    <t>Estrategias  para la  preparacion  en   Pruebas Saber  implementadas</t>
  </si>
  <si>
    <t xml:space="preserve">GESTIÓN_Y_CONOCIMIENTO_DEL_RIESGO </t>
  </si>
  <si>
    <t>La_U_en_el_Campo</t>
  </si>
  <si>
    <t xml:space="preserve">Estrategias para la apropiación de una segunda lengua realizadas </t>
  </si>
  <si>
    <t>ATENCIÓN_ARTICULADA_DE_DESASTRES</t>
  </si>
  <si>
    <t>Educación_para_el_trabajo_y_el_desarrollo_humano</t>
  </si>
  <si>
    <t>Alumnos de las I.E. con acompañamiento en fortalecimiento de ciencias básicas, matemáticas y español.</t>
  </si>
  <si>
    <t>SISTEMA_AMBIENTAL_SOSTENIBLE</t>
  </si>
  <si>
    <t>Competencias_Educativas_para_la_cuarta_revolución_industrial</t>
  </si>
  <si>
    <t>Estrategias de apropiación en ciencia y tecnología implementadas</t>
  </si>
  <si>
    <t>PLANIFICACIÓN_DE_LOS_RECURSOS_NATURALES</t>
  </si>
  <si>
    <t>Prestación_y_Cuidado_integral_de_la_seguridad_alimentaria_y_nutricional_escolar_PAE</t>
  </si>
  <si>
    <t>Instituciones Educativas con Cátedras Municipales Implementadas.</t>
  </si>
  <si>
    <t>MANEJO_INTEGRAL_Y_ADECUADO_DE_LOS_RESIDUOS</t>
  </si>
  <si>
    <t>Autoridad_Sanitaria_y_Gestión_en_Salud</t>
  </si>
  <si>
    <t xml:space="preserve">Docentes beneficiados con estímulos </t>
  </si>
  <si>
    <t>GOBERNANZA_AMBIENTAL</t>
  </si>
  <si>
    <t>Sistemas_de_Información_en_Salud_Integrales</t>
  </si>
  <si>
    <t xml:space="preserve">Capacitaciones docentes implementadas </t>
  </si>
  <si>
    <t>ORNATO_Y_PAISAJISMO_GENERADORES_DE_VIDA</t>
  </si>
  <si>
    <t>Gestión_integral_de_la_Salud_Ambiental</t>
  </si>
  <si>
    <t>Instituciones universitarias con oferta académica en el municipio.</t>
  </si>
  <si>
    <t>ENERGÍAS_RENOVABLES_SOSTENIBLES</t>
  </si>
  <si>
    <t>Intervención_en_Vida_Saludable_y_Condiciones_No_Transmisibles</t>
  </si>
  <si>
    <t>Estrategias de  preparación para el acceso a la educación superior.</t>
  </si>
  <si>
    <t>SOSTENIBILIDAD_Y_CAMBIO_CLIMÁTICO_RESPONSABILIDAD_DE_TODOS</t>
  </si>
  <si>
    <t>Convivencia_Social_Salud_Mental_Sustancias_Psicoactivas_y_Adicciones</t>
  </si>
  <si>
    <t>*Personas con estímulos para la educación superior beneficiadas</t>
  </si>
  <si>
    <t>Seguridad_alimentaria_y_nutricional_como_derecho</t>
  </si>
  <si>
    <t>Programas de educación superior implementado en la zona rural</t>
  </si>
  <si>
    <t>Sexualidad_Derechos_Sexuales_y_Reproductivos_con_enfoque_de_derechos_humanos_de_género_y_diferencial</t>
  </si>
  <si>
    <t>Procesos de  Certificaciones de competencias realizadas.</t>
  </si>
  <si>
    <t>Intervención_Transectorial_en_Vida_saludable_y_enfermedades_Transmisibles</t>
  </si>
  <si>
    <t>Alumnos formados en programas técnicos y/o cursos complementarios/año</t>
  </si>
  <si>
    <t>Gestión_de_la_Salud_pública_en_emergencias_y_desastres</t>
  </si>
  <si>
    <t xml:space="preserve">Programas  4a revolución industrial ofertados </t>
  </si>
  <si>
    <t>Mejoramiento_de_las_condiciones_de_Salud_y_ámbito_loboral</t>
  </si>
  <si>
    <t>Estudiantes beneficiados  que cumplen con requisitos y son beneficiados con alimentación escolar</t>
  </si>
  <si>
    <t>Gestión_Diferencial_de_Poblaciones_Vulnerables_para_el_derecho_a_la_salud</t>
  </si>
  <si>
    <t>Cumplimiento en la capacidad de gestión de salud</t>
  </si>
  <si>
    <t>PRESTACIÓN_DE_SERVICIOS_DE_SALUD</t>
  </si>
  <si>
    <t>Calidad_y_Humanización_en_la_atención_en_salud</t>
  </si>
  <si>
    <t>Oportunidad en el reporte de información en salud a organismos de control</t>
  </si>
  <si>
    <t>Desarrollo_sostenible_de_infraestructura_y_dotación_en_salud</t>
  </si>
  <si>
    <t>Establecimientos de interés sanitario de alto riesgo vigilados y controlados según el enfoque de riesgo</t>
  </si>
  <si>
    <t>Aportes_patronales_en_salud</t>
  </si>
  <si>
    <t>Acciones afirmativas para la prevención del cáncer de mama</t>
  </si>
  <si>
    <t xml:space="preserve">           </t>
  </si>
  <si>
    <t>Aseguramiento_en_salud_en_el_Regimen_Subsidiado</t>
  </si>
  <si>
    <t>Acciones afirmativas para la prevención de cáncer de próstata.</t>
  </si>
  <si>
    <t>Fomento_al_acceso_al_Sistema_General_de_Seguridad_Social_en_Salud</t>
  </si>
  <si>
    <t>Campañas de promoción y prevención de la salud</t>
  </si>
  <si>
    <t>Reconstruyendo_el_tejido_social_a_partir_de_la_Familia</t>
  </si>
  <si>
    <t xml:space="preserve">Política pública de salud mental y adicciones implementada </t>
  </si>
  <si>
    <t>Fortalecimiento_de_la_Red_Prevención_y_Atención_al_Maltrato_y_Violencia_Intrafamiliar_PAMVIF</t>
  </si>
  <si>
    <t xml:space="preserve">Porcentaje de ingreso a controles prenatales antes de la semana 12 de gestación. </t>
  </si>
  <si>
    <t>Familias_en_acción_para_la_reducción_de_la_pobreza_y_prevención_del_embarazo_en_la_adolescencia.</t>
  </si>
  <si>
    <t xml:space="preserve">Proyectos de salud sexual y reproductiva implementados  grupos poblacionales y enfoque diferencial </t>
  </si>
  <si>
    <t>Formación_en_la_construcción_de_lazos_sociales</t>
  </si>
  <si>
    <t xml:space="preserve">Eventos de dengue vigilados y controlados </t>
  </si>
  <si>
    <t>DESARROLLO_INTEGRAL_DE_LA_PRIMERA_INFANCIA_Y_LA_INFANCIA</t>
  </si>
  <si>
    <t>Gestión_intersectorial_para_la_protección_de_la_primera_infancia_y_la_infancia</t>
  </si>
  <si>
    <t>Caninos y  felinos con vacunación</t>
  </si>
  <si>
    <t>Niños_y_niñas_con_atención_integral_participación_e_inclusión</t>
  </si>
  <si>
    <t xml:space="preserve">Capacitaciones realizadas a la comunidad y a grupos organizados en atención integral en emergencias y desastres  </t>
  </si>
  <si>
    <t>Promoción_y_protección_en_la_garantía_de_los_derechos_infantiles</t>
  </si>
  <si>
    <t>Trabajadores  ambulantes  identificados y caracterizados</t>
  </si>
  <si>
    <t>porcentaje</t>
  </si>
  <si>
    <t>Prevención_y_erradicación_de_la_Explotación_Sexual_Comercial_de_Niños_Niñas_y_Adolescentes_ESCNNA_y_del_trabajo_infantil</t>
  </si>
  <si>
    <t>Atención en salud de la población migrante identificada.</t>
  </si>
  <si>
    <t>Construyendo_Futuro</t>
  </si>
  <si>
    <t>Acciones transversales en salud para población vulnerable</t>
  </si>
  <si>
    <t>Liderazgo_y_ciudadanía_juvenil_para_un_futuro_sostenible</t>
  </si>
  <si>
    <t>Encuestas de satisfacción  en la prestación del servicio aplicadas</t>
  </si>
  <si>
    <t>Atención_y_desarrollo_humano_integral_para_adolescentes_y_jóvenes</t>
  </si>
  <si>
    <t xml:space="preserve">Aportes para infraestructura y dotación en salud sostenible  aplicada. </t>
  </si>
  <si>
    <t>Protección_y_atención_de_la_garantía_de_los_derechos_para_adolescentes</t>
  </si>
  <si>
    <t xml:space="preserve">Aportes patronales en salud  aplicados. </t>
  </si>
  <si>
    <t>PROTECCIÓN_INTEGRAL_DEL_ADULTO_MAYOR</t>
  </si>
  <si>
    <t>Promoción_y_garantía_de_los_derechos_humanos_de_los_adultos_mayores</t>
  </si>
  <si>
    <t>Personas afiliadas al régimen subsidiado</t>
  </si>
  <si>
    <t>Reducción</t>
  </si>
  <si>
    <t>Protección_social_integral_para_una_vida_digna</t>
  </si>
  <si>
    <t>Estrategias para propiciar el acceso al Sistema General de Seguridad social.</t>
  </si>
  <si>
    <t>Envejecimiento_activo_con_autonomía_y_desarrollo_de_capacidades</t>
  </si>
  <si>
    <t>Acciones afirmativas para la atención e intervención de la  familia</t>
  </si>
  <si>
    <t>Formación_de_recurso_humano_e_investigación_en_envejecimiento_y_vejez</t>
  </si>
  <si>
    <t>Iniciativas para el fortalecimiento de la Red PAMVIF implementadas</t>
  </si>
  <si>
    <t>Atención_integral_en_los_Centros_de_Protección_Social_al_Adulto_Mayor_CPSAM</t>
  </si>
  <si>
    <t>Campañas para el fortalecimiento de la estrategia familias en acción .</t>
  </si>
  <si>
    <t>Equidad_y_oportunidad_para_Grupos_étnicos_y_religiosos</t>
  </si>
  <si>
    <t>Estrategias diseñadas e implementadas  para  la construcción de lazos sociales realizadas</t>
  </si>
  <si>
    <t>Garantía_de_derechos_con_oportunidad_igualdad_y_autonomía_para_la_comunidad_LGBTI</t>
  </si>
  <si>
    <t>Iniciativas intersectoriales para la protección de la primera infancia y la infancia formuladas</t>
  </si>
  <si>
    <t>Promoción_y_prevención_para_la_disminución_de_riesgos_y_probabilidad_de_daño</t>
  </si>
  <si>
    <t>Iniciativas intersectoriales para la protección de la primera infancia y la infancia implementadas</t>
  </si>
  <si>
    <t>Mitigación_del_riesgo_y_reducción_de_la_vulnerabilidad</t>
  </si>
  <si>
    <t>Diagnóstico participativo sobre las necesidades y temas de interés de los niños y niñas</t>
  </si>
  <si>
    <t>Mantenmient-</t>
  </si>
  <si>
    <t>Superación_del_riesgo_con_oportunidades_e_inclusión_social</t>
  </si>
  <si>
    <t>Mesa de participación de niños y niñas conformada y en operación.</t>
  </si>
  <si>
    <t>Atención_a_la_población_con_necesidades_educativas_especiales_UAI</t>
  </si>
  <si>
    <t>Ruta Integral de Atención -RIA-  Municipal formulada</t>
  </si>
  <si>
    <t xml:space="preserve"> Incremento Acumulado</t>
  </si>
  <si>
    <t>Institucionalidad_de_género_para_las_Mujeres_con_participación_oportunidad_e_inclusión</t>
  </si>
  <si>
    <t xml:space="preserve">Actores institucionales que cumplen sus responsabilidades en el marco de la RIA municipal </t>
  </si>
  <si>
    <t>Mantenimiento-</t>
  </si>
  <si>
    <t>Empoderamiento_con_desarrollo_económico_y_de_saberes_para_la_eliminación_de_brechas</t>
  </si>
  <si>
    <t>Ruta intersectorial de prevención y atención del trabajo infantil y ESCNNA formulada e implementada</t>
  </si>
  <si>
    <t>Incremento acumulado</t>
  </si>
  <si>
    <t>Mujer_constructora_de_paz_y_libre_de_violencias</t>
  </si>
  <si>
    <t>Iniciativas intersectoriales para la identificación y atención del trabajo infantil y ESCNNA</t>
  </si>
  <si>
    <t>Deporte_recración_y_aprovechamiento_del_tiempo_libre</t>
  </si>
  <si>
    <t>Acciones afirmativas para la atención a población vulnerable</t>
  </si>
  <si>
    <t>Acompañamiento_y_fortalecimiento_a_clubes_y_organizaciones_deportivas</t>
  </si>
  <si>
    <t>Plataformas municipales de juventud creadas</t>
  </si>
  <si>
    <t>Incremento</t>
  </si>
  <si>
    <t>Elaboración_del_plan_decenal_del_deporte</t>
  </si>
  <si>
    <t>Organizaciones Juveniles apoyadas</t>
  </si>
  <si>
    <t>Implementación_del_plan_decenal_del_deporte</t>
  </si>
  <si>
    <t>Actualización de la polítíca pública de juventud.</t>
  </si>
  <si>
    <t>Modernización_y_transformación_administrativa_del_INDER</t>
  </si>
  <si>
    <t>Mesas de participación de adolescentes conformadas y en operación.</t>
  </si>
  <si>
    <t>Consolidación_del_observatorio_social_del_deporte</t>
  </si>
  <si>
    <t>iniciativas para la promoción y garantía de los DDHH de los adultos mayores</t>
  </si>
  <si>
    <t>Plan_estratégico_de_cultura</t>
  </si>
  <si>
    <t>Acciones de protección social para una vida digna realizadas</t>
  </si>
  <si>
    <t>Creación_y_consolidación_del_consejo_municipal_de_cultura</t>
  </si>
  <si>
    <t>Acciones para un envejecimiento activo implementadas</t>
  </si>
  <si>
    <t>Estímulos_culturales</t>
  </si>
  <si>
    <t xml:space="preserve">Capacitación del talento humano para envejecimiento y vejez- </t>
  </si>
  <si>
    <t>seguridad_social_del_Gestor_cultural_y_pasivo_pensional</t>
  </si>
  <si>
    <t>Atenciones a los Centros de protección social realizados</t>
  </si>
  <si>
    <t>Promoción_de_la_agenda_cultural_con_inclusión</t>
  </si>
  <si>
    <t>Estrategias para la inclusión y las oportunidades en grupos étnicos y religiosos  implementados</t>
  </si>
  <si>
    <t>Circulación_artística_y_cultural</t>
  </si>
  <si>
    <t>Estrategias  en las instituciones educativas para la garantía de los derechos de la población LGBTI implementadas</t>
  </si>
  <si>
    <t>Formación_artística_y_cultural</t>
  </si>
  <si>
    <t>Actividades preventivas y de promoción de la salud para poblacion discapacitada.</t>
  </si>
  <si>
    <t>Formación_complementaria_para_actores_culturales_del_municipio</t>
  </si>
  <si>
    <t>Promoción de entornos protectores en el hogar para la población discapacitada.</t>
  </si>
  <si>
    <t>Plan_municipal_de_fomento_de_la_lectura</t>
  </si>
  <si>
    <t>Estrategias para la mitigación del riesgo y reducción de la vulnerabilidad implementadas/año</t>
  </si>
  <si>
    <t>Biblioteca_e_innovación_social</t>
  </si>
  <si>
    <t>Estrategias para la generación de oportunidades e inclusión social implementadas/año</t>
  </si>
  <si>
    <t>Patrimonio_y_memoria_cultural</t>
  </si>
  <si>
    <t xml:space="preserve">Personas con necesidades educativas especiales atendidas </t>
  </si>
  <si>
    <t>Consolidación_de_Iniciativas_museográficas</t>
  </si>
  <si>
    <t>*Funcionarios formados en equidad de género</t>
  </si>
  <si>
    <t>Fortalecimiento_empresarial</t>
  </si>
  <si>
    <t>*Política Pública para las Mujeres y la Equidad de género construida</t>
  </si>
  <si>
    <t>Emprendimiento_sostenible</t>
  </si>
  <si>
    <t>Capacitaciones con enfoque de genero realizadas</t>
  </si>
  <si>
    <t>Empleo_con_equidad_e_inclusión</t>
  </si>
  <si>
    <t>Iniciativas de emprendimiento para mujeres implementadas</t>
  </si>
  <si>
    <t>Cooperación_internacional_una_apuesta_para_el_desarrollo</t>
  </si>
  <si>
    <t>Estrategias de construcción de paz sin violencia contra la mujer implementadas</t>
  </si>
  <si>
    <t>Gestión_social_empresarial</t>
  </si>
  <si>
    <t>Eventos deportivos, tomas recreativas y aprovechamiento del tiempo libre realizados año</t>
  </si>
  <si>
    <t>Universidad_para_el_desarrollo</t>
  </si>
  <si>
    <t>Personas atendidas en los eventos recreativos del municipio</t>
  </si>
  <si>
    <t>Plan_municipal_de_turismo_sostenible</t>
  </si>
  <si>
    <t>Grupos de actividad física y aprovechamiento del tiempo libre atendidos/ año</t>
  </si>
  <si>
    <t>Plan_Agropecuario_Municipal_PAM_incluyente_y_sostenible</t>
  </si>
  <si>
    <t>Programas deportivos ofertados por el INDER Girardota</t>
  </si>
  <si>
    <t>Transformación_agroindustrial</t>
  </si>
  <si>
    <t>Personas atendidas en la oferta deportiva del INDER Girardota/año</t>
  </si>
  <si>
    <t>Comercialización_para_la_agroindustria</t>
  </si>
  <si>
    <t xml:space="preserve">Personas que participan en torneos deportivos/ año </t>
  </si>
  <si>
    <t>Mercado_Agroverde</t>
  </si>
  <si>
    <t>Clubes y organizaciones deportivas acompañadas</t>
  </si>
  <si>
    <t>Política_pública_de_bienestar_animal</t>
  </si>
  <si>
    <t>Plan Decenal del Deporte elaborado</t>
  </si>
  <si>
    <t>Albergue_animal_municipal</t>
  </si>
  <si>
    <t>Plan Decenal del deporte implementado</t>
  </si>
  <si>
    <t>Promoción_al_cuidado_responsable_de_la_fauna_doméstica_y_silvestre</t>
  </si>
  <si>
    <t>Reestructuración administrativa implementada</t>
  </si>
  <si>
    <t>Construcción_mejoramiento_adecuación_y_mantenimiento_de_la_infraestructura_educativa_urbana_y_rural_sostenible</t>
  </si>
  <si>
    <t>Observatorio del deporte implementada</t>
  </si>
  <si>
    <t>Construcción_mejoramiento_adecuación_y_mantenimiento_de_la_infraestructura_de_bienes_de_uso_público_para_los_sectores_de_inversión</t>
  </si>
  <si>
    <t>Plan estratégico de Cultura Implementado</t>
  </si>
  <si>
    <t>Construcción_mejoramiento_adecuación_y_mantenimiento_de_la_infraestructura_deportiva_y_recreativa</t>
  </si>
  <si>
    <t>Consejo municipal de cultura Consolidado</t>
  </si>
  <si>
    <t>Construcción_mejoramiento_adecuación_y_mantenimiento_de_la_infraestructura_artística_social_y_cultural</t>
  </si>
  <si>
    <t>Convocatoria de estímulos culturales realizada</t>
  </si>
  <si>
    <t>Mantenimiento_y_mejoramiento_de_vías_urbanas_y_rurales</t>
  </si>
  <si>
    <t>Aportes realizados en  Seguridad social del Gestor cultural y pasivo pensional</t>
  </si>
  <si>
    <t>Construcción_de_vías_urbanas_y_rurales_municipales</t>
  </si>
  <si>
    <t>Iniciativas de Promoción cultural realizadas</t>
  </si>
  <si>
    <t>Construcción_y_mejoramiento_de_la_red_peatonal_urbana_y_rural</t>
  </si>
  <si>
    <t>Movilidad_planificada_y_sostenible</t>
  </si>
  <si>
    <t>Personas en procesos artísticos y culturales formadas/año</t>
  </si>
  <si>
    <t>Sistema_Integrado_de_Control_de_Movilidad_SICMO</t>
  </si>
  <si>
    <t>Actores culturales formados en el Municipio/año</t>
  </si>
  <si>
    <t>Fomento_de_la_cultura_y_educación_en_prevención_vial</t>
  </si>
  <si>
    <t>Plan Municipal para el fomento de la lectura formulado</t>
  </si>
  <si>
    <t>Control_para_la_seguridad_vial</t>
  </si>
  <si>
    <t>Plan Municipal para el fomento de la lectura Implementado</t>
  </si>
  <si>
    <t>Fortalecimiento_institucional_y_gobernanza_en_tránsito_y_transporte</t>
  </si>
  <si>
    <t>Bibliotecas itinerantes en instituciones educativas implementadas</t>
  </si>
  <si>
    <t>Administración_operación_mantenimiento_y_expansión_del_alumbrado_público_territorial</t>
  </si>
  <si>
    <t>Investigaciones en Patrimonio y Memoria Cultural realizadas</t>
  </si>
  <si>
    <t>Promoción_y_Expansión_para_el_acceso_de_Gas_Natural_Domiciliario</t>
  </si>
  <si>
    <t xml:space="preserve">Iniciativas Museográficas Consolidadas </t>
  </si>
  <si>
    <t>Mejoramiento_integral_de_viviendas_para_un_desarrollo_territorial_incluyente</t>
  </si>
  <si>
    <t>Empresas con acompañamiento técnico</t>
  </si>
  <si>
    <t>Construcción_de_Viviendas_con_hábitat_digno_y_sostenible</t>
  </si>
  <si>
    <t>Empresas con apoyo financiero</t>
  </si>
  <si>
    <t>Legalización_y_titulación_de_vivienda_social</t>
  </si>
  <si>
    <t>Iniciativas de emprendimiento apoyadas</t>
  </si>
  <si>
    <t>Formulación_del_plan_habitacional_Vivienda_digna_y_hábitat_sostenible</t>
  </si>
  <si>
    <t>Iniciativas de emprendimiento apoyadas bajo el modelo de economía solidaria</t>
  </si>
  <si>
    <t>Gestión_integral_para_la_construcción_y_mejoramiento_de_acueductos_veredales</t>
  </si>
  <si>
    <t>Empresa de economía circular formulada</t>
  </si>
  <si>
    <t>Optimización_del_plan_maestro_de_acueducto_y_alcantarillado_y_su_implementación</t>
  </si>
  <si>
    <t>Empresa de economía circular Implementada</t>
  </si>
  <si>
    <t>Alcantarillados_en_el_territorio</t>
  </si>
  <si>
    <t>Plataforma web inteligente formulada</t>
  </si>
  <si>
    <t>Sistemas_de_tratamiento_sostenibles_de_agua_residuales_a_colectivos_rurales</t>
  </si>
  <si>
    <t>Plataforma web inteligente implementadas</t>
  </si>
  <si>
    <t>Sistemas_de_tratamiento_sostenibles_de_agua_residuales_individual</t>
  </si>
  <si>
    <t>Convenios de  cooperación internacional implementadas</t>
  </si>
  <si>
    <t>Fortalecimiento_institucional_a_comunidades_organizadas_que_prestan_servicios_públicos</t>
  </si>
  <si>
    <t xml:space="preserve">Empresas vinculadas a la gestión Municipal </t>
  </si>
  <si>
    <t>Subsidios_acueducto_alcantarillado_y_aseo</t>
  </si>
  <si>
    <t>Convenios universitarios implementados</t>
  </si>
  <si>
    <t>Prevención_y_mitigación_del_riesgo_en_el_territorio</t>
  </si>
  <si>
    <t>Plan turístico Municipal  formulado</t>
  </si>
  <si>
    <t>Estudio_geotécnico_hidrológicos_e_hidráulicos_para_obras_de_protección</t>
  </si>
  <si>
    <t>Plan turístico Municipal   implementado</t>
  </si>
  <si>
    <t>GESTIÓN_Y_CONOCIMIENTO_DEL_RIESGO</t>
  </si>
  <si>
    <t>Formación_en_la_cultura_del_riesgo</t>
  </si>
  <si>
    <t>Plan Agropecuario Municipal Actualizado</t>
  </si>
  <si>
    <t>Monitoreo_evaluación_y_zonificación_de_riesgo_para_fines_de_planificación</t>
  </si>
  <si>
    <t>Plan Agropecuario Municipal Implementado</t>
  </si>
  <si>
    <t>Manejo_oportuno_en_la_atención_de_desastres</t>
  </si>
  <si>
    <t>Productos agropecuarios transformados</t>
  </si>
  <si>
    <t>Gestión_seguimiento_y_control_ambiental</t>
  </si>
  <si>
    <t xml:space="preserve">Productos Comercializados </t>
  </si>
  <si>
    <t>Formulación_e_implementación_del_Sistema_de_Gestión_Ambiental_SIGAM</t>
  </si>
  <si>
    <t xml:space="preserve"> Ferias de Mercado Agro verde implementados </t>
  </si>
  <si>
    <t>Manejo_y_aprovechamiento_sostenible_de_cuencas_y_microcuencas_hidrográficas</t>
  </si>
  <si>
    <t>Política Pública de Bienestar animal elaborada</t>
  </si>
  <si>
    <t>Adquisición_y_conservación_de_predios_de_reserva_hídrica_y_natural</t>
  </si>
  <si>
    <t>Mantener  el albergue municipal en condiciones de calidad.</t>
  </si>
  <si>
    <t>Conservación_y_protección_de_fauna_y_flora</t>
  </si>
  <si>
    <t>Operativos de control y vigilancia realizados</t>
  </si>
  <si>
    <t>Formulación_del_Sistema_Local_Aéreas_Protegidas_SILAP</t>
  </si>
  <si>
    <t>Estudios de técnicos y financieros de Prefactiblildad. (Ver Nota)</t>
  </si>
  <si>
    <t>Incremento flujo</t>
  </si>
  <si>
    <t>Actualización_implementación_y_seguimiento_del_Plan_de_Gestión_Integral_de_Residuos_Sólidos_PGIRS</t>
  </si>
  <si>
    <t>Infraestructura educativa urbana o rural construida</t>
  </si>
  <si>
    <t>Creación_de_empresa_de_residuos_aprovechables</t>
  </si>
  <si>
    <t>Infraestructura educativa  mejorada, mantenida y adecuada</t>
  </si>
  <si>
    <t>Educación_cultura_y_participación_para_el_desarrollo_ambiental_sostenible</t>
  </si>
  <si>
    <t>Infraestructura de bienes de uso público Construida</t>
  </si>
  <si>
    <t>Espacios_para_la_vida_y_el_desarrollo_sostenible</t>
  </si>
  <si>
    <t>Girardota_verde_y_sostenible</t>
  </si>
  <si>
    <t>Infraestructura de bienes de uso público mejorados y adecuados</t>
  </si>
  <si>
    <t>Aprovechamiento_de_energias_renovables</t>
  </si>
  <si>
    <t>Infraestructura Deportiva y Recreativa construidas</t>
  </si>
  <si>
    <t>Pacto_y_compromiso_por_la_sostenibilidad_y_mitigación_del_cambio_climático</t>
  </si>
  <si>
    <t>Infraestructura Deportiva y Recreativa Mejorada con mantenimiento</t>
  </si>
  <si>
    <t>Promoción_de_equipamientos_sostenibles_y_amigables_con_el_ambiente</t>
  </si>
  <si>
    <t>Infraestructura Artística, Social y Cultural construida</t>
  </si>
  <si>
    <t>Infraestructura Artística, Social y Cultural mejorada</t>
  </si>
  <si>
    <t>Mantenimiento y/o mejoramiento de vías urbanas y rurales realizado</t>
  </si>
  <si>
    <t>Vías urbanas y  rurales construidas</t>
  </si>
  <si>
    <t>Red peatonal urbana y rural construida</t>
  </si>
  <si>
    <t>Mejoramiento de la red peatonal urbana y rural realizado</t>
  </si>
  <si>
    <t>Plan de seguridad vial formulado</t>
  </si>
  <si>
    <t>Plan de seguridad vial implementado</t>
  </si>
  <si>
    <t>Sistema integrado de control de movilidad implementado</t>
  </si>
  <si>
    <t>Capacitaciones de educación vial realizadas</t>
  </si>
  <si>
    <t>Cobertura bruta de personas capacitadas en educación vial</t>
  </si>
  <si>
    <t>Campañas de cultura vial implementadas</t>
  </si>
  <si>
    <t>Iniciativas para el fortalecimiento institucional implementadas</t>
  </si>
  <si>
    <t>Modernización del alumbrado publico existente realizado</t>
  </si>
  <si>
    <t>Expansión del alumbrado publico realizado</t>
  </si>
  <si>
    <t>Iniciativas de acceso al gas natural domiciliario implementadas</t>
  </si>
  <si>
    <t xml:space="preserve">Expansión de la red de gas domiciliario </t>
  </si>
  <si>
    <t xml:space="preserve">Mejoramientos de viviendas urbanas y rurales realizados </t>
  </si>
  <si>
    <t>Viviendas dignas construidas</t>
  </si>
  <si>
    <t>Viviendas legalizadas y tituladas de las que son factibles legalizar.</t>
  </si>
  <si>
    <t>Plan Habitacional formulado</t>
  </si>
  <si>
    <t xml:space="preserve">Acueductos veredales construidos  </t>
  </si>
  <si>
    <t xml:space="preserve">Acueductos veredales mejorados </t>
  </si>
  <si>
    <t>Formular y/o actualizar Plan maestro de acueducto y alcantarillado.</t>
  </si>
  <si>
    <t xml:space="preserve">Estudios realizados sobre viabilidad de alcantarillado rurales </t>
  </si>
  <si>
    <t>Sistemas de tratamiento de aguas residuales rurales colectivos implementados</t>
  </si>
  <si>
    <t>Sistemas de tratamiento de aguas residuales rurales individuales implementados</t>
  </si>
  <si>
    <t>Comunidades organizadas que prestan servicios públicos fortalecidas</t>
  </si>
  <si>
    <t xml:space="preserve">Subsidios de acueducto, alcantarillado y aseo entregados </t>
  </si>
  <si>
    <t>Plan de gestión del riesgo de desastres y estrategia para la respuesta a emergencias implementados</t>
  </si>
  <si>
    <t xml:space="preserve">Incremento Acumulado </t>
  </si>
  <si>
    <t>Obras de mitigación en la zona rural y urbano Construidas</t>
  </si>
  <si>
    <t>Limpieza  preventiva de fuentes  hídricas con amenaza</t>
  </si>
  <si>
    <t>ML</t>
  </si>
  <si>
    <t>Estudios geotécnicos para obras de protección en las vías rurales y urbanas realizados.</t>
  </si>
  <si>
    <t xml:space="preserve">Personas capacitadas en gestión y conocimiento del riesgo en la zona urbana y la zona rural </t>
  </si>
  <si>
    <t>Grupos operativos  capacitados en gestión u conocimiento del riesgo.</t>
  </si>
  <si>
    <t>Equipos de medición para el control de riesgo adquiridos</t>
  </si>
  <si>
    <t>Solicitudes en atención a desastres tramitadas</t>
  </si>
  <si>
    <t xml:space="preserve">Viviendas por gestión del riesgo construidas y mejoradas </t>
  </si>
  <si>
    <t>Subsidios  para la población damnificada entregados</t>
  </si>
  <si>
    <t>subsidios  entregados a la población que se encuentra en riesgo.</t>
  </si>
  <si>
    <t>Construcción de obras civiles para la recuperación.</t>
  </si>
  <si>
    <t>Zonas afectadas por eventos de riesgo Recuperadas</t>
  </si>
  <si>
    <t>Visitas de seguimiento al sector empresarial para al cumplimiento de estándares de calidad del aire realizadas.</t>
  </si>
  <si>
    <t>Sistema de monitoreo en tiempo real de calidad del aire.</t>
  </si>
  <si>
    <t xml:space="preserve">Visitas de seguimiento a PQR´S atendidas por  afectaciones ambientales </t>
  </si>
  <si>
    <t>Operativos de control y vigilancia de emisiones a fuentes móviles realizados</t>
  </si>
  <si>
    <t xml:space="preserve">Sistema de gestión Ambiental Municipal Formulado </t>
  </si>
  <si>
    <t>Sistema de gestión Ambiental Municipal Implementado</t>
  </si>
  <si>
    <t>Cuerpos de agua intervenidos y recuperados</t>
  </si>
  <si>
    <t>Predios con importancia estratégica  y/o con bienes  servicios ambientales adquirido</t>
  </si>
  <si>
    <t>Operativos de control y vigilancia del tráfico de fauna y flora silvestre realizados.</t>
  </si>
  <si>
    <t xml:space="preserve">Estrategias de conservación y protección de la fauna y flora implementadas </t>
  </si>
  <si>
    <t>Sistema Local Áreas Protegidas formulado</t>
  </si>
  <si>
    <t>Plan de Gestión Integral de Residuos Sólidos actualizado</t>
  </si>
  <si>
    <t>Plan de Gestión Integral de Residuos Sólidos implementado</t>
  </si>
  <si>
    <t>Empresa de residuos aprovechables municipal Implementada</t>
  </si>
  <si>
    <t>Campañas en cultura ambiental realizados</t>
  </si>
  <si>
    <t>Instituciones educativas con PRAES acompañadas técnicamente</t>
  </si>
  <si>
    <t>Iniciativas para la  divulgación y conocimiento ambiental municipal</t>
  </si>
  <si>
    <t>Zonas verdes para el esparcimiento comunitario adecuados</t>
  </si>
  <si>
    <t xml:space="preserve">Arboles sembrados </t>
  </si>
  <si>
    <t>ND</t>
  </si>
  <si>
    <t>Arboles intervenidos (podas, fertilización y soluciones forestales)</t>
  </si>
  <si>
    <t>Estrategias para el aprovechamiento de energías renovables implementadas</t>
  </si>
  <si>
    <t>Programas de producción y consumo sostenible implementados</t>
  </si>
  <si>
    <t>Estrategias para adaptación al cambio climático implementadas</t>
  </si>
  <si>
    <t xml:space="preserve">Nombre del Sector: </t>
  </si>
  <si>
    <t xml:space="preserve">Nombre del Proyecto: </t>
  </si>
  <si>
    <t xml:space="preserve">Codigo: </t>
  </si>
  <si>
    <t>Secretaría de Infraestructura</t>
  </si>
  <si>
    <t>Otros</t>
  </si>
  <si>
    <r>
      <rPr>
        <b/>
        <sz val="10"/>
        <color theme="1"/>
        <rFont val="Arial"/>
        <family val="2"/>
      </rPr>
      <t>Justificación:</t>
    </r>
    <r>
      <rPr>
        <sz val="10"/>
        <color theme="1"/>
        <rFont val="Arial"/>
        <family val="2"/>
      </rPr>
      <t xml:space="preserve"> (Responda a la pregunta ¿Porqué se va a llevar a cabo el proyecto?)</t>
    </r>
  </si>
  <si>
    <t>POBLACIÓN</t>
  </si>
  <si>
    <t>Urbana</t>
  </si>
  <si>
    <t>Rural</t>
  </si>
  <si>
    <t>Urbana y Rural</t>
  </si>
  <si>
    <t>Caracterización</t>
  </si>
  <si>
    <t>DETALLE</t>
  </si>
  <si>
    <t>Zona</t>
  </si>
  <si>
    <t>Género</t>
  </si>
  <si>
    <r>
      <t xml:space="preserve">Análisis de participantes: </t>
    </r>
    <r>
      <rPr>
        <sz val="10"/>
        <color theme="1"/>
        <rFont val="Arial"/>
        <family val="2"/>
      </rPr>
      <t>(Indicar el tipo de consulta, acuerdo y coordinación que se ha dado o se dará entre los participantes)</t>
    </r>
  </si>
  <si>
    <t>CARACTERÍSTICAS POBLACIONALES</t>
  </si>
  <si>
    <t>0 a 14 años</t>
  </si>
  <si>
    <t>15 a 19 años</t>
  </si>
  <si>
    <t>20 a 59 años</t>
  </si>
  <si>
    <t>Mayor de 60 años</t>
  </si>
  <si>
    <t>Población Indígena</t>
  </si>
  <si>
    <t>Población Afrocolombiana</t>
  </si>
  <si>
    <t>Población Raizal</t>
  </si>
  <si>
    <t>Pueblo Rom</t>
  </si>
  <si>
    <t>Población Mestiza</t>
  </si>
  <si>
    <t>Población Palenquera</t>
  </si>
  <si>
    <t>Masculino</t>
  </si>
  <si>
    <t>Femenino</t>
  </si>
  <si>
    <t>Desplazados</t>
  </si>
  <si>
    <t>Discapacitados</t>
  </si>
  <si>
    <t>Víctimas</t>
  </si>
  <si>
    <t>Grupos_Étnicos</t>
  </si>
  <si>
    <t>Etaria_Edad</t>
  </si>
  <si>
    <t>Población_vulnerable</t>
  </si>
  <si>
    <t>Clasificación poblacional</t>
  </si>
  <si>
    <t>Detalle</t>
  </si>
  <si>
    <t>Población afectada</t>
  </si>
  <si>
    <t>Población Intervenida</t>
  </si>
  <si>
    <t>Fuente de información</t>
  </si>
  <si>
    <t>Localización</t>
  </si>
  <si>
    <t>Total beneficios</t>
  </si>
  <si>
    <t>RPC</t>
  </si>
  <si>
    <t>Valor Presente Neto (VPN)</t>
  </si>
  <si>
    <t>Tasa Interna de Retorno (TIR)</t>
  </si>
  <si>
    <t>Bien</t>
  </si>
  <si>
    <t>Accesorios y repuestos</t>
  </si>
  <si>
    <t>Acepillado, incluye fabricación de listón y molduras en blanco</t>
  </si>
  <si>
    <t>Agua potable</t>
  </si>
  <si>
    <t>Ajonjolí</t>
  </si>
  <si>
    <t>Algodón</t>
  </si>
  <si>
    <t>Arenas industriales</t>
  </si>
  <si>
    <t>Arenas y gravillas</t>
  </si>
  <si>
    <t>Arroz</t>
  </si>
  <si>
    <t>Aserrado de madera</t>
  </si>
  <si>
    <t>Café</t>
  </si>
  <si>
    <t>Caña de azúcar</t>
  </si>
  <si>
    <t>Carbón mineral</t>
  </si>
  <si>
    <t>Cebolla</t>
  </si>
  <si>
    <t>Comercio</t>
  </si>
  <si>
    <t>Comunicaciones</t>
  </si>
  <si>
    <t>Confección de artículos de camisería</t>
  </si>
  <si>
    <t>Confección de cortinas y artículos de ornamentación con Materiales textiles, incluye los de material plástico</t>
  </si>
  <si>
    <t>Confección de prendas de vestir de cuero</t>
  </si>
  <si>
    <t>Confección de ropa exterior para mujer y niña</t>
  </si>
  <si>
    <t>Confección de ropa interior para mujer y niña</t>
  </si>
  <si>
    <t>Confección de ropa para bebe</t>
  </si>
  <si>
    <t>Confección de ropa para cama</t>
  </si>
  <si>
    <t>Confección de ropa para trabajo</t>
  </si>
  <si>
    <t>Confección de vestidos de baño</t>
  </si>
  <si>
    <t>Conservación y tratamiento de la madera</t>
  </si>
  <si>
    <t>Construcción industrial</t>
  </si>
  <si>
    <t>Construcción y reconstrucción de embarcaciones mayores</t>
  </si>
  <si>
    <t>Construcción y reconstrucción de embarcaciones menores</t>
  </si>
  <si>
    <t>Curtido y acabado de cuero</t>
  </si>
  <si>
    <t>Deshidratación de frutas, legumbres y otros vegetales</t>
  </si>
  <si>
    <t>Desmote y preparación del algodón para el hilado</t>
  </si>
  <si>
    <t>Destilación de alcohol etílico, para todos los usos</t>
  </si>
  <si>
    <t>Divisas</t>
  </si>
  <si>
    <t>Elaboración de aceites esenciales, resinas y mezclas, excepto los derivados de la destilación de maderas</t>
  </si>
  <si>
    <t>Elaboración de alimentos para aves, incluso los complementarios</t>
  </si>
  <si>
    <t>Elaboración de alimentos para ganado, incluso los complementarios</t>
  </si>
  <si>
    <t>Elaboración de alimentos para perros, gatos y otros animales</t>
  </si>
  <si>
    <t>Elaboración de combustibles derivados del petróleo</t>
  </si>
  <si>
    <t>Elaboración de malta</t>
  </si>
  <si>
    <t>Elaboración de mezclas de abonos orgánicos y naturales, estiércol, residuos vegetales y escorias</t>
  </si>
  <si>
    <t>Encuadernación</t>
  </si>
  <si>
    <t>Energía eléctrica industrial</t>
  </si>
  <si>
    <t>Energía eléctrica sector agropecuario</t>
  </si>
  <si>
    <t>Energía eléctrica servicios</t>
  </si>
  <si>
    <t>Envase de carnes en conserva en recipientes herméticos</t>
  </si>
  <si>
    <t>Equipos de oficina</t>
  </si>
  <si>
    <t>Equipos de transporte</t>
  </si>
  <si>
    <t>Excedente bruto de explotación (p.m.), industria manufacturera</t>
  </si>
  <si>
    <t>Excedente bruto de explotación (p.m.), sector agropecuario</t>
  </si>
  <si>
    <t>Excedente bruto de explotación (p.m.), sector servicios</t>
  </si>
  <si>
    <t>Excedente bruto de explotación (p.m.), sector transporte</t>
  </si>
  <si>
    <t>Extracción y refinación de manteca de cerdo y otras grasas Animales comestibles y subproductos</t>
  </si>
  <si>
    <t>Fabricación  de artículos fundidos de aluminio y sus aleaciones</t>
  </si>
  <si>
    <t>Fabricación  de productos de alambre</t>
  </si>
  <si>
    <t>Fabricación de  calzado no incluido antes</t>
  </si>
  <si>
    <t>Fabricación de abonos nitrogenados, fosfáticos y potásicos puros, mixtos, compuestos y complejos</t>
  </si>
  <si>
    <t>Fabricación de accesorios eléctricos para alumbrado deuso general</t>
  </si>
  <si>
    <t>Fabricación de acero</t>
  </si>
  <si>
    <t>Fabricación de agujas, alfileres, broches, cremalleras y artículos metálicos de mercería n.e.p.</t>
  </si>
  <si>
    <t>Fabricación de almidones, féculas y productos derivados, incluye gluten y harina de gluten</t>
  </si>
  <si>
    <t>Fabricación de aparatos de soldadura eléctricos</t>
  </si>
  <si>
    <t>Fabricación de aparatos eléctricos de limpieza y de plantar eléctricos</t>
  </si>
  <si>
    <t>Fabricación de aparatos eléctricos y utensilios de cocina para la preparación de alimentos, tales como licuadoras, batidoras etc.</t>
  </si>
  <si>
    <t>Fabricación de aparatos sanitarios y accesorios para fontanería elaborados en cerámica</t>
  </si>
  <si>
    <t>Fabricación de aparatos telefónicos y telegráficos para líneas eléctricas de comunicaciones</t>
  </si>
  <si>
    <t>Fabricación de aparatos transmisores y receptores de radiodifusión y televisión</t>
  </si>
  <si>
    <t>Fabricación de aparatos transmisores y receptores de radiotelefonía y radio – telegrafía</t>
  </si>
  <si>
    <t>Fabricación de aparatos y elementos para radio, televisión y comunicaciones , no incluidos antes</t>
  </si>
  <si>
    <t>Fabricación de aparatos y equipos similares no incluidos antes</t>
  </si>
  <si>
    <t>Fabricación de aparatos y máquinas para la avicultura</t>
  </si>
  <si>
    <t>Fabricación de artefactos sanitarios y accesorios metálicos de fontanería</t>
  </si>
  <si>
    <t>Fabricación de artículos de acería laminados en caliente</t>
  </si>
  <si>
    <t>Fabricación de artículos de acería laminados en frío</t>
  </si>
  <si>
    <t>Fabricación de artículos de caucho para usos higiénicos, farmacéuticos y de laboratorio</t>
  </si>
  <si>
    <t>Fabricación de artículos de caucho para usos industriales y mecánicos</t>
  </si>
  <si>
    <t>Fabricación de artículos de cordelería – mallas, hamacas, Redes y similares</t>
  </si>
  <si>
    <t>Fabricación de artículos de ferretería y cerrajería n.e.p.</t>
  </si>
  <si>
    <t>Fabricación de artículos de fibra y lana de vidrio</t>
  </si>
  <si>
    <t>Fabricación de artículos de fibras artificiales y/o sintéticas</t>
  </si>
  <si>
    <t>Fabricación de artículos de hierro y acero</t>
  </si>
  <si>
    <t>Fabricación de artículos de lona</t>
  </si>
  <si>
    <t>Fabricación de artículos de pirotecnia</t>
  </si>
  <si>
    <t>Fabricación de artículos de plástico para el hogar</t>
  </si>
  <si>
    <t>Fabricación de artículos de tejido de punto n.e.p.</t>
  </si>
  <si>
    <t>Fabricación de artículos de vidrio para la construcción y usos técnico</t>
  </si>
  <si>
    <t>Fabricación de artículos fundidos y forjados de cobre y sus aleaciones</t>
  </si>
  <si>
    <t>Fabricación de artículos laminados, estirados</t>
  </si>
  <si>
    <t>Fabricación de artículos laminados, estirados y extruidos de Aluminio y su aleación</t>
  </si>
  <si>
    <t>Fabricación de artículos refractarios para la construcción y la industria</t>
  </si>
  <si>
    <t>Fabricación de asfalto y sus mezclas para pavimentación, techado y construcción</t>
  </si>
  <si>
    <t>Fabricación de ataúdes, urnas funerarias y artículos de madera no incluidos antes</t>
  </si>
  <si>
    <t>Fabricación de automóviles</t>
  </si>
  <si>
    <t>Fabricación de autopartes no incluidos antes</t>
  </si>
  <si>
    <t>Fabricación de azulejos y baldosas de loza o porcelana</t>
  </si>
  <si>
    <t>Fabricación de barrigas y tambores metálicos de gran capacidad para embalaje: almacenamiento y transporte</t>
  </si>
  <si>
    <t>Fabricación de básculas y balanzas, excepto instrumentos de laboratorio</t>
  </si>
  <si>
    <t>Fabricación de bebidas no alcohólicas gasificadas o sin gasificar</t>
  </si>
  <si>
    <t>Fabricación de cajas de cartón acanalado y envases de fibra</t>
  </si>
  <si>
    <t>Fabricación de cajas de cartón plegables y armadas</t>
  </si>
  <si>
    <t>Fabricación de cajas de madera</t>
  </si>
  <si>
    <t>Fabricación de cajas fuertes y compartimientos blindados</t>
  </si>
  <si>
    <t>Fabricación de cal y carbonatos</t>
  </si>
  <si>
    <t>Fabricación de calderas y motores marinos</t>
  </si>
  <si>
    <t>Fabricación de calzado de caucho y sus partes, incluye el calzado de caucho y textiles</t>
  </si>
  <si>
    <t>Fabricación de calzado de cuero para hombres</t>
  </si>
  <si>
    <t>Fabricación de calzado de cuero para niño</t>
  </si>
  <si>
    <t>Fabricación de calzado de tela, sandalias, pantuflas y similares</t>
  </si>
  <si>
    <t>Fabricación de calzado deportivo de cuero</t>
  </si>
  <si>
    <t>Fabricación de calzado para mujer</t>
  </si>
  <si>
    <t>Fabricación de carrocerías y chasises para vehículos automotores</t>
  </si>
  <si>
    <t>Fabricación de carros, sillones de ruedas y vehículos similares para inválido</t>
  </si>
  <si>
    <t>Fabricación de carteras y artículos de marroquinería (niqueleros, billeteras)</t>
  </si>
  <si>
    <t>Fabricación de cartón</t>
  </si>
  <si>
    <t>Fabricación de celulosa regenerada, sus derivados químicos y fibra vulcanizada</t>
  </si>
  <si>
    <t>Fabricación de cemento</t>
  </si>
  <si>
    <t>Fabricación de chocolate y preparados de cacao</t>
  </si>
  <si>
    <t>Fabricación de cigarrillos</t>
  </si>
  <si>
    <t>Fabricación de cigarros</t>
  </si>
  <si>
    <t>Fabricación de cojinetes de bolas y rodillos, pistones, válvulas y piezas de maquinaria  para usos generales</t>
  </si>
  <si>
    <t>Fabricación de colas, adhesivos, cementos sintéticos y aprestos</t>
  </si>
  <si>
    <t>Fabricación de compresores y bombas de agua y otros líquidos</t>
  </si>
  <si>
    <t xml:space="preserve">Fabricación de computadores, minicomputadores, máquinas electrónicas sus accesorios y sus partes </t>
  </si>
  <si>
    <t>Fabricación de dispositivos recorridos por una corriente, tales como enchufes interruptores, conectores de cables, etc.</t>
  </si>
  <si>
    <t>Fabricación de elementos estructurales metálicos, con los instalados que no pueden declararse por separado</t>
  </si>
  <si>
    <t>Fabricación de elementos metálicos para arquitectura y ornamentación</t>
  </si>
  <si>
    <t>Fabricación de elementos para billares, boleras y juegos similares</t>
  </si>
  <si>
    <t>Fabricación de elementos para taller de calderas, aun los instalados que no pueden declarse por separado</t>
  </si>
  <si>
    <t>Fabricación de envases y artículos de vidrio para uso industrial</t>
  </si>
  <si>
    <t>Fabricación de envases y recipientes metálicos diversos, excepto aquellos de gran capacidad destinados a embalaje, almacenamiento y transporte</t>
  </si>
  <si>
    <t>Fabricación de envases, cajas y vasijas de material plástico</t>
  </si>
  <si>
    <t>Fabricación de equipo eléctrico auxiliar para motores de combustión interna</t>
  </si>
  <si>
    <t xml:space="preserve">Fabricación de equipo para atomización de líquidos o polvos, incluye los atomizadores domésticos </t>
  </si>
  <si>
    <t xml:space="preserve">Fabricación de equipos de aire acondicionado, excepto conductos y otros elementos análogos de chapa metálica </t>
  </si>
  <si>
    <t>Fabricación de estructuras obras y accesorios en madera para la construcción</t>
  </si>
  <si>
    <t>Fabricación de explosivos, municiones y detonantes</t>
  </si>
  <si>
    <t>Fabricación de fibra y lana de vidrio</t>
  </si>
  <si>
    <t>Fabricación de fibras celulósicas y otras artificiales, excepto el vidrio, en forma de monofilamentos, mechones o haces adecuados para trabajarlos después en máquinas textiles</t>
  </si>
  <si>
    <t>Fabricación de filamento eléctrico, lámparas de descarga y de arco voltaico y bombillas de flash</t>
  </si>
  <si>
    <t>Fabricación de formas básicas de caucho, planchas, laminas, tubos y productos análogos</t>
  </si>
  <si>
    <t>Fabricación de formas básicas de plástico, laminas, películas varilla, tubos</t>
  </si>
  <si>
    <t>Fabricación de fósforos y cerillas</t>
  </si>
  <si>
    <t>Fabricación de frazadas, mantas, ruanas y similares</t>
  </si>
  <si>
    <t>Fabricación de gases industriales, excepto el cloro y otros halógenos, gas natural y otros hidrocarburos crudos</t>
  </si>
  <si>
    <t>Fabricación de géneros de algodón y encajes en tejido de punto</t>
  </si>
  <si>
    <t>Fabricación de géneros y encajes de fibras artificiales y/o Sintéticas en tejido de punto</t>
  </si>
  <si>
    <t>Fabricación de goma de mascar</t>
  </si>
  <si>
    <t>Fabricación de grupos electrógenos (plantas generadoras de electricidad)</t>
  </si>
  <si>
    <t>Fabricación de guantes, corbatas, pañuelos, pañoletas y otras prendas similares</t>
  </si>
  <si>
    <t>Fabricación de guatas y artículos de guata</t>
  </si>
  <si>
    <t>Fabricación de hamacas con tejidos planos de algodón</t>
  </si>
  <si>
    <t>Fabricación de helados, sorbetes y postres a base de leche</t>
  </si>
  <si>
    <t>Fabricación de herramientas manuales para uso agrícola Forestal y jardinería</t>
  </si>
  <si>
    <t>Fabricación de herramientas para mecánica carpintería y  construcción</t>
  </si>
  <si>
    <t>Fabricación de hilos y cables aislados</t>
  </si>
  <si>
    <t>Fabricación de hules y telas impregnadas e impermeabilizadas, Incluye el cuero artificial</t>
  </si>
  <si>
    <t>Fabricación de impermeables</t>
  </si>
  <si>
    <t>Fabricación de instrumentos de cuerda y arco e instrumentos de cuerda punteados, excepto los electrónicos</t>
  </si>
  <si>
    <t>Fabricación de instrumentos para la regulación y control de las operaciones industriales</t>
  </si>
  <si>
    <t>Fabricación de instrumentos, aparatos y accesorios de medicina, cirugía, odontología y veterinaria, excepto los instrumentos de óptica y los aparatos de rayos X y electroterapia</t>
  </si>
  <si>
    <t>Fabricación de joyas de oro, plata y platino</t>
  </si>
  <si>
    <t>Fabricación de lacas en general</t>
  </si>
  <si>
    <t>Fabricación de ladrillo, baldosas y  teja de arcilla</t>
  </si>
  <si>
    <t>Fabricación de levadoras y polvos para hornear</t>
  </si>
  <si>
    <t>Fabricación de llantas de caucho</t>
  </si>
  <si>
    <t>Fabricación de maderas aglomeradas</t>
  </si>
  <si>
    <t>Fabricación de maderas contrachapadas</t>
  </si>
  <si>
    <t>Fabricación de mantequilla y crema de leche</t>
  </si>
  <si>
    <t>Fabricación de maquinaria especial para trabajar madera</t>
  </si>
  <si>
    <t>Fabricación de maquinaria para aserraderos y de aplicaciones generales para trabajar madera</t>
  </si>
  <si>
    <t>Fabricación de maquinaria para elaborar alimentos y bebidas</t>
  </si>
  <si>
    <t>Fabricación de maquinaria para fabricar pulpa, papel y cartón</t>
  </si>
  <si>
    <t>Fabricación de maquinaria para ser remolcada</t>
  </si>
  <si>
    <t>Fabricación de maquinaria y equipo para elaborar caucho</t>
  </si>
  <si>
    <t>Fabricación de maquinaria y equipo para servicios n.e.p.</t>
  </si>
  <si>
    <t>Fabricación de maquinaria y equipos especiales para la construcción</t>
  </si>
  <si>
    <t>Fabricación de máquinas de escribir</t>
  </si>
  <si>
    <t>Fabricación de margarinas y grasas compuestas para cocinar</t>
  </si>
  <si>
    <t>Fabricación de materias colorantes orgánicas, extractos tintóreos y materias curtientes orgánicas, sintéticas, etc.</t>
  </si>
  <si>
    <t>Fabricación de materias sintéticas por polimerización y copolimerización, incluye caucho y látex sintéticos</t>
  </si>
  <si>
    <t>Fabricación de melazas</t>
  </si>
  <si>
    <t>Fabricación de menajes de cocina, piezas y otros productos catampados</t>
  </si>
  <si>
    <t>Fabricación de monedas metálicas emitidas por el estado</t>
  </si>
  <si>
    <t>Fabricación de motocicletas, motonetas y velocípedos con motor  auxiliar</t>
  </si>
  <si>
    <t xml:space="preserve">Fabricación de motores de combustión interna, excepto para automotores </t>
  </si>
  <si>
    <t>Fabricación de motores y cajas de velocidad para vehículos automotores, se excluyen los grupos electrógenos y los motores eléctricos de tracción</t>
  </si>
  <si>
    <t>Fabricación de motores y generadores energía</t>
  </si>
  <si>
    <t>Fabricación de muebles de mimbre, caña y similares</t>
  </si>
  <si>
    <t>Fabricación de muebles para aparatos eléctricos, maquinas de coser y otros</t>
  </si>
  <si>
    <t>Fabricación de muebles y accesorios metálicos para comercio y servicios</t>
  </si>
  <si>
    <t>Fabricación de muebles y accesorios metálicos para oficina</t>
  </si>
  <si>
    <t>Fabricación de muebles y productos de plástico no incluidos antes</t>
  </si>
  <si>
    <t>Fabricación de muñecas y accesorios para muñecas, marionetas, títeres y animales de juguete</t>
  </si>
  <si>
    <t>Fabricación de otras resinas y materias plásticas artificiales, incluso las obtenidas de materias vegetales y animales</t>
  </si>
  <si>
    <t>Fabricación de otras sustancias químicas y productos químicos Derivados del petróleo, carbón, caucho y plástico</t>
  </si>
  <si>
    <t>Fabricación de otros aparatos, accesorios y artículos electrónicos n.e.p., tales como timbres, alarmas, incubadoras y criadoras y otros n.e.p.</t>
  </si>
  <si>
    <t>Fabricación de otros artículos de metal</t>
  </si>
  <si>
    <t>Fabricación de otros preparados químicos n.e.p.</t>
  </si>
  <si>
    <t xml:space="preserve">Fabricación de otros productos minerales no metálicos excepto los derivados de petróleo y carbón </t>
  </si>
  <si>
    <t>Fabricación de otros productos químicos inorgánicos, excepto los radioactivos</t>
  </si>
  <si>
    <t>Fabricación de papel</t>
  </si>
  <si>
    <t>Fabricación de papel y cartón n.e.p.</t>
  </si>
  <si>
    <t>Fabricación de papeles especiales, satinados, encerados, Laminados y otros papeles acabados fuera de máquina</t>
  </si>
  <si>
    <t>Fabricación de paraguas, sombrillas, bastones y artículos similares</t>
  </si>
  <si>
    <t>Fabricación de partes y accesorios n.e.p. para motocicletas, bicicletas y similares</t>
  </si>
  <si>
    <t>Fabricación de partes y piezas para equipo ferroviario</t>
  </si>
  <si>
    <t>Fabricación de película tubular y tripas sintéticas</t>
  </si>
  <si>
    <t>Fabricación de piezas de hierro o acero forjados</t>
  </si>
  <si>
    <t>Fabricación de piezas y accesorios para máquinas – herramientas y herramientas de medición para maquinistas</t>
  </si>
  <si>
    <t>Fabricación de pinturas y barnices para uso general e industrial</t>
  </si>
  <si>
    <t>Fabricación de plantas y de maquinaria y equipos especiales para elaborar productos químicos y para refinar petróleo</t>
  </si>
  <si>
    <t>Fabricación de plástico espumado y artículos de plástico Espumado</t>
  </si>
  <si>
    <t>Fabricación de prendas de vestir especiales, togas Académicas, hábitos religiosos y otros disfraces</t>
  </si>
  <si>
    <t>Fabricación de productos de asbesto - cemento</t>
  </si>
  <si>
    <t>Fabricación de productos de asbesto, hilados, tejidos, fieltros etc</t>
  </si>
  <si>
    <t>Fabricación de productos de chapa metálica</t>
  </si>
  <si>
    <t>Fabricación de productos de corcho</t>
  </si>
  <si>
    <t>Fabricación de productos de hormigón, incluye prefabricados</t>
  </si>
  <si>
    <t>Fabricación de productos químicos industriales inorgánicos, excepto los gases que no sean del cloro y otros halógenos</t>
  </si>
  <si>
    <t>Fabricación de productos químicos orgánicos no incluidos antes, excepto los gases industriales</t>
  </si>
  <si>
    <t>Fabricación de productos químicos orgánicos, compuestos cíclicos y acíclicos excepto los gases industriales</t>
  </si>
  <si>
    <t>Fabricación de productos químicos para fotografía de películas, placas sensibilizadas y papeles fotográficos</t>
  </si>
  <si>
    <t>Fabricación de productos vegetales, excepto antibióticos, a base de materias naturales y producidos sintéticamente</t>
  </si>
  <si>
    <t>Fabricación de puertas y ventanas metálicas y sus partes</t>
  </si>
  <si>
    <t>Fabricación de puertas, ventanas y sus partes</t>
  </si>
  <si>
    <t>Fabricación de pulpa de madera, bagazo, trapos y fibras n.e.p</t>
  </si>
  <si>
    <t>Fabricación de repuestos y accesorios de plástico para uso  industrial, incluye muebles para aparatos electrónicos</t>
  </si>
  <si>
    <t>Fabricación de ropa de algodón en tejido de punto</t>
  </si>
  <si>
    <t>Fabricación de ropa de lana en tejido de punto</t>
  </si>
  <si>
    <t>Fabricación de sacos y bolsas de papel</t>
  </si>
  <si>
    <t>Fabricación de sistemas y conjuntos de elementos principales Para reproducción, transmisión y recepción de sonido e imagen; se excluyen los elementos para líneas de comunicación</t>
  </si>
  <si>
    <t>Fabricación de sombreros y partes para sombreros</t>
  </si>
  <si>
    <t xml:space="preserve">Fabricación de tapetes y alfombras hechos principalmente de algodón </t>
  </si>
  <si>
    <t>Fabricación de tejidos planos de algodón esponjosos o afelpados</t>
  </si>
  <si>
    <t>Fabricación de tejidos planos de algodón, telas, driles. Lonas y similares</t>
  </si>
  <si>
    <t>Fabricación de tejidos planos de fibras artificiales y sintéticas</t>
  </si>
  <si>
    <t>Fabricación de tejidos planos de lana, paños y telas de lana</t>
  </si>
  <si>
    <t>Fabricación de tintas para imprenta, escribir, dibujar y demás</t>
  </si>
  <si>
    <t>Fabricación de tornillería en general</t>
  </si>
  <si>
    <t>Fabricación de transformadores, convertidores y rectificadores excepto los especialmente concebidos para radio, TV comunicaciones</t>
  </si>
  <si>
    <t>Fabricación de tubos y accesorios de arcilla</t>
  </si>
  <si>
    <t>Fabricación de vajillas y utensilios análogos de vidrio</t>
  </si>
  <si>
    <t>Fabricación de válvulas y accesorios metálicos para tubería Excepto válvulas con dispositivos reguladores y artículos de fontanería de latón</t>
  </si>
  <si>
    <t>Fabricación de vehículos manuales, excepto los sillones de ruedas para inválidos</t>
  </si>
  <si>
    <t>Fabricación de vehículos pesados</t>
  </si>
  <si>
    <t>Fabricación de velocípedos – bicicletas, triciclos y vehículos análogos motonetas</t>
  </si>
  <si>
    <t>Fabricación de vidrio de seguridad y vidrio templado</t>
  </si>
  <si>
    <t>Fabricación de vidrio en formas primarias</t>
  </si>
  <si>
    <t>Fabricación de yeso y productos de yeso</t>
  </si>
  <si>
    <t>Fabricación y mezcla de insecticidas, plaguicidas y reguladores fisiológicos</t>
  </si>
  <si>
    <t>Fabricación y reconstrucción de motores para aeronaves</t>
  </si>
  <si>
    <t>Fabricación y refinación de azúcar</t>
  </si>
  <si>
    <t>FC consumo</t>
  </si>
  <si>
    <t>FC inversión agropecuaria</t>
  </si>
  <si>
    <t>FC inversión industrial</t>
  </si>
  <si>
    <t>FC inversión servicios</t>
  </si>
  <si>
    <t>FC inversión transporte</t>
  </si>
  <si>
    <t>Ferroaleaciones  y sus productos</t>
  </si>
  <si>
    <t>Galletería</t>
  </si>
  <si>
    <t>Ganado de res</t>
  </si>
  <si>
    <t>Ganancias extraordinarias normativas</t>
  </si>
  <si>
    <t>Gas natural</t>
  </si>
  <si>
    <t>Gasoducto</t>
  </si>
  <si>
    <t>Grabado, fotograbado, electrotipía, estereotipía y fotomecánica</t>
  </si>
  <si>
    <t>Guarnecido y punteado de calzado</t>
  </si>
  <si>
    <t>Hidrogenación de aceites y grasas vegetales y animales Purificados o no</t>
  </si>
  <si>
    <t>Hilado de algodón</t>
  </si>
  <si>
    <t>Hilado y tejido de fibras duras vegetales, incluye sacos</t>
  </si>
  <si>
    <t>Hilados de fibras animales</t>
  </si>
  <si>
    <t>Impuestos indirectos</t>
  </si>
  <si>
    <t>Industrias manufactureras n.e.p.</t>
  </si>
  <si>
    <t>Insumos varios</t>
  </si>
  <si>
    <t>Lavado y preparación de tripas y aprovechamiento de otros subproductos de matadero</t>
  </si>
  <si>
    <t>Leche fresca</t>
  </si>
  <si>
    <t>Maíz</t>
  </si>
  <si>
    <t>Mano de obra administrativa</t>
  </si>
  <si>
    <t>Mano de obra administrativa, sectores de elevadas prestaciones</t>
  </si>
  <si>
    <t>Mano de obra extranjera</t>
  </si>
  <si>
    <t>Mano de obra no calificada rural</t>
  </si>
  <si>
    <t>Mano de obra no calificada, sectores de elevadas prestaciones</t>
  </si>
  <si>
    <t>Mano de obra profesional</t>
  </si>
  <si>
    <t>Mano de obra profesional, sectores de elevadas prestaciones</t>
  </si>
  <si>
    <t>Maquinarias agrícolas</t>
  </si>
  <si>
    <t>Maquinarias y equipos industriales</t>
  </si>
  <si>
    <t>Matanza de aves de corral y de animales de caza menor con o sin frigorífico</t>
  </si>
  <si>
    <t>Matanza de ganado mayor con o sin frigorífico</t>
  </si>
  <si>
    <t>Molienda y tostado de café, incluso café soluble y extractos de café</t>
  </si>
  <si>
    <t>Mondado, prensado y elaboración de harinas de cereales y leguminosas n.e.p.</t>
  </si>
  <si>
    <t>Obra Física</t>
  </si>
  <si>
    <t>Obreros calificados</t>
  </si>
  <si>
    <t>Obreros calificados, sectores de elevadas prestaciones</t>
  </si>
  <si>
    <t>Otras fabricaciones de productos metálicos, maquinaria y equipo</t>
  </si>
  <si>
    <t>Otras industrias de la madera y sus productos</t>
  </si>
  <si>
    <t>Otras industrias manufactureras</t>
  </si>
  <si>
    <t>Otras industrias metálicas básicas</t>
  </si>
  <si>
    <t>Otros agrícolas</t>
  </si>
  <si>
    <t>Otros minerales</t>
  </si>
  <si>
    <t>Otros productos alimenticios, bebidas y tabaco</t>
  </si>
  <si>
    <t>Otros productos de papel, imprentas y editoriales</t>
  </si>
  <si>
    <t>Otros textiles, prendas de vestir e industrias de cuero</t>
  </si>
  <si>
    <t>Papa</t>
  </si>
  <si>
    <t>Pasteurización, homogeneización, vitaminación y embotellado De leche líquida</t>
  </si>
  <si>
    <t>Piedra caliza</t>
  </si>
  <si>
    <t>Porcinos, ovinos y otros pecuarios</t>
  </si>
  <si>
    <t>Preparación de  hormigón</t>
  </si>
  <si>
    <t>Preparación de carnes frías y otras carnes no envasadas, jamones, tocinetas, salchichas, embutidos, etc.</t>
  </si>
  <si>
    <t>Preparación de harinas mezcladas de cereales y leguminosas y productos similares</t>
  </si>
  <si>
    <t>Preparación de la hoja de tabaco</t>
  </si>
  <si>
    <t>Preparación de mezclas para alimentación infantil</t>
  </si>
  <si>
    <t>Preparación de otras bebidas alcohólicas similares</t>
  </si>
  <si>
    <t>Preparación de pescado y otros animales marinos y de agua Dulce comestibles, frescos, refrigerados o congelados rápidamente</t>
  </si>
  <si>
    <t>Preparación de productos para tratar metales, auxiliares para soldadura, recubrimientos para electrodos y similares</t>
  </si>
  <si>
    <t>Preparación e hilado de fibras artificiales y/o sintéticas</t>
  </si>
  <si>
    <t>Producción de aceites y grasas lubricantes que no se elaboran en las refinerías de petróleo</t>
  </si>
  <si>
    <t>Producción de aceites y grasas vegetales sin refinar y Residuos de la extracción</t>
  </si>
  <si>
    <t>Producción de casas prefabricadas y sus partes</t>
  </si>
  <si>
    <t>Producción de harina de maíz y pilado de maíz</t>
  </si>
  <si>
    <t>Producción de harina de trigo</t>
  </si>
  <si>
    <t>Producción de leches y productos lácteos conservados</t>
  </si>
  <si>
    <t>Producción de pigmentos y materias colorantes n.e.p. para la Fabricación de colores, barnices, lacas, esmaltes, etc.</t>
  </si>
  <si>
    <t>Producción de sustancias y aditamentos alimenticios para Animales, incluso harinas de ostras, hueso y pescado</t>
  </si>
  <si>
    <t>Producción de vitaminas y provitaminas de materias naturales y sintéticas</t>
  </si>
  <si>
    <t>Producción y fabricación de otros productos minerales no metálicos, no incluidos antes</t>
  </si>
  <si>
    <t>Productos avícolas</t>
  </si>
  <si>
    <t>Productos de extractos y jarabes de frutas, cereales y otros vegetales</t>
  </si>
  <si>
    <t>Productos medicinales y farmacéuticos n.e.p.</t>
  </si>
  <si>
    <t>Reconstrucción de motores y otras partes de vehículos excepto el equipo eléctrico</t>
  </si>
  <si>
    <t>Recuperación y elaboración de otros metales no ferrosos</t>
  </si>
  <si>
    <t>Recuperación y fundición de cobre, incluye coproalineaciones</t>
  </si>
  <si>
    <t>Recuperación y fundición de plomo</t>
  </si>
  <si>
    <t>Reducción de mineral de hierro</t>
  </si>
  <si>
    <t>Refinación de aceites y grasas vegetales, no incluye la hidrogenación</t>
  </si>
  <si>
    <t>Refinación, laminación y fundición de oro</t>
  </si>
  <si>
    <t>Reparación de embarcaciones mayores</t>
  </si>
  <si>
    <t>Reparación de embarcaciones menores</t>
  </si>
  <si>
    <t>Reparación de locomotoras y equipos ferroviarios</t>
  </si>
  <si>
    <t>Reparación y mantenimiento de aeronaves</t>
  </si>
  <si>
    <t>Reproducción de discos de gramófono, cintas magnetofónicas y vídeo – cintas</t>
  </si>
  <si>
    <t>Sal marina sin purificar</t>
  </si>
  <si>
    <t>Servicios agropecuarios – fumigación aérea</t>
  </si>
  <si>
    <t>Servicios agropecuarios – maquinaria</t>
  </si>
  <si>
    <t>Servicios agropecuarios – riego</t>
  </si>
  <si>
    <t>Servicios agropecuarios – yunta</t>
  </si>
  <si>
    <t>Servicios industriales de terceros</t>
  </si>
  <si>
    <t>Servicios y seguros</t>
  </si>
  <si>
    <t>Sorgo</t>
  </si>
  <si>
    <t>Soya</t>
  </si>
  <si>
    <t>Subproductos</t>
  </si>
  <si>
    <t>Tipografías y litografías</t>
  </si>
  <si>
    <t>Tomate</t>
  </si>
  <si>
    <t>Transporte de larga distancia con dos ejes</t>
  </si>
  <si>
    <t>Transporte de larga distancia con tres ejes</t>
  </si>
  <si>
    <t>Transporte de larga distancia con tres ejes y con remolque de dos ejes</t>
  </si>
  <si>
    <t>Transporte de media distancia con dos ejes</t>
  </si>
  <si>
    <t>Trilla – pilado – de arroz</t>
  </si>
  <si>
    <t>Trilla de café</t>
  </si>
  <si>
    <t>Trituración aserrado y talla de mármol</t>
  </si>
  <si>
    <t>Trituración aserrado y talla de piedra</t>
  </si>
  <si>
    <t>Yuca</t>
  </si>
  <si>
    <t>Zanahoria</t>
  </si>
  <si>
    <t>CÓDIGO BPIN:</t>
  </si>
  <si>
    <t xml:space="preserve">Diego Armando Agudelo Torres </t>
  </si>
  <si>
    <t>Juan David Orlas Alzate</t>
  </si>
  <si>
    <t>Martin Alonso Bustamante</t>
  </si>
  <si>
    <t>Nestor Raúl Arango Ospina</t>
  </si>
  <si>
    <t>Thomás Antonio Madrid Garcés</t>
  </si>
  <si>
    <t>Guillermo León Velez Londoño</t>
  </si>
  <si>
    <t>Didier Orlando Alzate Arias</t>
  </si>
  <si>
    <t>William Felipe Ochoa Saldarriaga</t>
  </si>
  <si>
    <t>Andrea Castro Rúa</t>
  </si>
  <si>
    <t>Rubiel Zuleta Carmona</t>
  </si>
  <si>
    <t>Sebastian Cañas Gomez</t>
  </si>
  <si>
    <t>Ruben Carmona</t>
  </si>
  <si>
    <t>Wilson Giraldo Hoyos</t>
  </si>
  <si>
    <t>Monica Alejandra Hoyos Bustamante</t>
  </si>
  <si>
    <t>Jesica Maria Goméz Guisao</t>
  </si>
  <si>
    <t>Maria Johana Esocbar Cadavid</t>
  </si>
  <si>
    <t>Secretario(a) de Despacho</t>
  </si>
  <si>
    <t>Unidos Por La Vida 2020-2023</t>
  </si>
  <si>
    <t>secretaria.planeacion@girardota.gov.co</t>
  </si>
  <si>
    <t>Versión: 01</t>
  </si>
  <si>
    <t>Fecha: 01-03-2021</t>
  </si>
  <si>
    <t>REGISTRO DE PROYECTOS BPIN</t>
  </si>
  <si>
    <t>Código: E-DE-F-010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</si>
</sst>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"/>
    <numFmt numFmtId="165" formatCode="&quot;$&quot;\ #,##0"/>
  </numFmts>
  <fonts count="3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rgb="FFFFFFFF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9"/>
      <color rgb="FF555555"/>
      <name val="Arial"/>
      <family val="2"/>
    </font>
    <font>
      <sz val="11"/>
      <color rgb="FF777777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2774AA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3EDF2"/>
        <bgColor indexed="64"/>
      </patternFill>
    </fill>
    <fill>
      <patternFill patternType="solid">
        <fgColor rgb="FF004A84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555555"/>
      </right>
      <top style="medium">
        <color rgb="FF555555"/>
      </top>
      <bottom style="medium">
        <color rgb="FFFFFFFF"/>
      </bottom>
      <diagonal/>
    </border>
    <border>
      <left/>
      <right style="medium">
        <color rgb="FF555555"/>
      </right>
      <top style="medium">
        <color rgb="FF555555"/>
      </top>
      <bottom style="medium">
        <color rgb="FFFFFFFF"/>
      </bottom>
      <diagonal/>
    </border>
    <border>
      <left style="medium">
        <color rgb="FF555555"/>
      </left>
      <right style="medium">
        <color rgb="FF555555"/>
      </right>
      <top style="medium">
        <color rgb="FF555555"/>
      </top>
      <bottom style="medium">
        <color rgb="FFFFFFFF"/>
      </bottom>
      <diagonal/>
    </border>
    <border>
      <left style="medium">
        <color rgb="FF555555"/>
      </left>
      <right style="medium">
        <color rgb="FF555555"/>
      </right>
      <top style="medium">
        <color rgb="FF555555"/>
      </top>
      <bottom style="medium">
        <color rgb="FF555555"/>
      </bottom>
      <diagonal/>
    </border>
    <border>
      <left/>
      <right style="medium">
        <color rgb="FF555555"/>
      </right>
      <top style="medium">
        <color rgb="FF555555"/>
      </top>
      <bottom style="medium">
        <color rgb="FF555555"/>
      </bottom>
      <diagonal/>
    </border>
    <border>
      <left style="medium">
        <color rgb="FFFFFFFF"/>
      </left>
      <right style="medium">
        <color rgb="FF555555"/>
      </right>
      <top style="medium">
        <color rgb="FF555555"/>
      </top>
      <bottom style="medium">
        <color rgb="FF555555"/>
      </bottom>
      <diagonal/>
    </border>
    <border>
      <left/>
      <right/>
      <top/>
      <bottom style="medium">
        <color rgb="FF5555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8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8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27" xfId="0" applyFont="1" applyFill="1" applyBorder="1"/>
    <xf numFmtId="0" fontId="11" fillId="0" borderId="19" xfId="0" applyFont="1" applyFill="1" applyBorder="1"/>
    <xf numFmtId="0" fontId="11" fillId="0" borderId="28" xfId="0" applyFont="1" applyFill="1" applyBorder="1"/>
    <xf numFmtId="0" fontId="8" fillId="0" borderId="20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1" fillId="0" borderId="29" xfId="0" applyFont="1" applyFill="1" applyBorder="1"/>
    <xf numFmtId="0" fontId="11" fillId="0" borderId="30" xfId="0" applyFont="1" applyFill="1" applyBorder="1"/>
    <xf numFmtId="0" fontId="11" fillId="0" borderId="31" xfId="0" applyFont="1" applyFill="1" applyBorder="1"/>
    <xf numFmtId="0" fontId="12" fillId="0" borderId="0" xfId="0" applyFont="1" applyBorder="1" applyAlignment="1"/>
    <xf numFmtId="0" fontId="13" fillId="0" borderId="0" xfId="0" applyFont="1" applyBorder="1"/>
    <xf numFmtId="0" fontId="8" fillId="0" borderId="0" xfId="0" applyFont="1" applyBorder="1" applyAlignment="1">
      <alignment wrapText="1"/>
    </xf>
    <xf numFmtId="0" fontId="14" fillId="0" borderId="0" xfId="0" applyFont="1" applyAlignment="1">
      <alignment horizontal="left" vertical="center" indent="1"/>
    </xf>
    <xf numFmtId="0" fontId="0" fillId="0" borderId="0" xfId="0" applyAlignment="1"/>
    <xf numFmtId="0" fontId="7" fillId="10" borderId="32" xfId="0" applyFont="1" applyFill="1" applyBorder="1" applyAlignment="1"/>
    <xf numFmtId="0" fontId="7" fillId="10" borderId="20" xfId="0" applyFont="1" applyFill="1" applyBorder="1" applyAlignment="1"/>
    <xf numFmtId="0" fontId="7" fillId="0" borderId="0" xfId="0" applyFont="1" applyBorder="1"/>
    <xf numFmtId="0" fontId="7" fillId="0" borderId="32" xfId="0" applyFont="1" applyBorder="1" applyAlignment="1"/>
    <xf numFmtId="0" fontId="7" fillId="0" borderId="8" xfId="0" applyFont="1" applyBorder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11" borderId="32" xfId="0" applyFont="1" applyFill="1" applyBorder="1" applyAlignment="1"/>
    <xf numFmtId="0" fontId="7" fillId="11" borderId="20" xfId="0" applyFont="1" applyFill="1" applyBorder="1" applyAlignment="1"/>
    <xf numFmtId="0" fontId="7" fillId="5" borderId="32" xfId="0" applyFont="1" applyFill="1" applyBorder="1" applyAlignment="1"/>
    <xf numFmtId="0" fontId="7" fillId="5" borderId="20" xfId="0" applyFont="1" applyFill="1" applyBorder="1" applyAlignment="1"/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/>
    <xf numFmtId="0" fontId="7" fillId="0" borderId="42" xfId="0" applyFont="1" applyBorder="1"/>
    <xf numFmtId="0" fontId="6" fillId="11" borderId="3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6" fillId="11" borderId="23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11" borderId="43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7" fillId="0" borderId="45" xfId="0" applyFont="1" applyBorder="1"/>
    <xf numFmtId="0" fontId="6" fillId="11" borderId="12" xfId="0" applyFont="1" applyFill="1" applyBorder="1" applyAlignment="1">
      <alignment horizontal="center" vertical="center"/>
    </xf>
    <xf numFmtId="0" fontId="7" fillId="0" borderId="48" xfId="0" applyFont="1" applyBorder="1"/>
    <xf numFmtId="0" fontId="6" fillId="11" borderId="46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164" fontId="7" fillId="0" borderId="35" xfId="0" applyNumberFormat="1" applyFont="1" applyBorder="1"/>
    <xf numFmtId="164" fontId="7" fillId="0" borderId="36" xfId="0" applyNumberFormat="1" applyFont="1" applyBorder="1"/>
    <xf numFmtId="164" fontId="7" fillId="0" borderId="47" xfId="0" applyNumberFormat="1" applyFont="1" applyBorder="1"/>
    <xf numFmtId="164" fontId="7" fillId="0" borderId="34" xfId="0" applyNumberFormat="1" applyFont="1" applyBorder="1"/>
    <xf numFmtId="164" fontId="7" fillId="0" borderId="9" xfId="0" applyNumberFormat="1" applyFont="1" applyBorder="1"/>
    <xf numFmtId="164" fontId="7" fillId="0" borderId="17" xfId="0" applyNumberFormat="1" applyFont="1" applyBorder="1"/>
    <xf numFmtId="0" fontId="7" fillId="0" borderId="23" xfId="0" applyFont="1" applyBorder="1"/>
    <xf numFmtId="164" fontId="7" fillId="0" borderId="32" xfId="0" applyNumberFormat="1" applyFont="1" applyBorder="1"/>
    <xf numFmtId="0" fontId="7" fillId="0" borderId="32" xfId="0" applyFont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" fillId="0" borderId="0" xfId="0" applyFont="1"/>
    <xf numFmtId="0" fontId="15" fillId="12" borderId="32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vertical="center" wrapText="1"/>
    </xf>
    <xf numFmtId="0" fontId="15" fillId="12" borderId="32" xfId="0" applyFont="1" applyFill="1" applyBorder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6" borderId="1" xfId="0" applyFont="1" applyFill="1" applyBorder="1" applyAlignment="1">
      <alignment horizontal="center"/>
    </xf>
    <xf numFmtId="0" fontId="17" fillId="0" borderId="12" xfId="0" applyFont="1" applyBorder="1"/>
    <xf numFmtId="0" fontId="9" fillId="0" borderId="5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9" fillId="3" borderId="3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0" borderId="59" xfId="0" applyFont="1" applyBorder="1"/>
    <xf numFmtId="164" fontId="18" fillId="0" borderId="33" xfId="0" applyNumberFormat="1" applyFont="1" applyBorder="1"/>
    <xf numFmtId="0" fontId="21" fillId="0" borderId="34" xfId="0" applyFont="1" applyBorder="1"/>
    <xf numFmtId="0" fontId="21" fillId="0" borderId="35" xfId="0" applyFont="1" applyBorder="1"/>
    <xf numFmtId="0" fontId="18" fillId="0" borderId="54" xfId="0" applyFont="1" applyBorder="1"/>
    <xf numFmtId="164" fontId="18" fillId="0" borderId="49" xfId="0" applyNumberFormat="1" applyFont="1" applyBorder="1"/>
    <xf numFmtId="0" fontId="21" fillId="0" borderId="9" xfId="0" applyFont="1" applyBorder="1"/>
    <xf numFmtId="0" fontId="21" fillId="0" borderId="36" xfId="0" applyFont="1" applyBorder="1"/>
    <xf numFmtId="0" fontId="18" fillId="0" borderId="60" xfId="0" applyFont="1" applyBorder="1"/>
    <xf numFmtId="164" fontId="18" fillId="0" borderId="51" xfId="0" applyNumberFormat="1" applyFont="1" applyBorder="1"/>
    <xf numFmtId="0" fontId="21" fillId="0" borderId="17" xfId="0" applyFont="1" applyBorder="1"/>
    <xf numFmtId="0" fontId="21" fillId="0" borderId="47" xfId="0" applyFont="1" applyBorder="1"/>
    <xf numFmtId="0" fontId="18" fillId="0" borderId="61" xfId="0" applyFont="1" applyBorder="1"/>
    <xf numFmtId="0" fontId="18" fillId="0" borderId="51" xfId="0" applyFont="1" applyBorder="1"/>
    <xf numFmtId="0" fontId="18" fillId="0" borderId="57" xfId="0" applyFont="1" applyBorder="1"/>
    <xf numFmtId="164" fontId="18" fillId="0" borderId="50" xfId="0" applyNumberFormat="1" applyFont="1" applyBorder="1"/>
    <xf numFmtId="0" fontId="21" fillId="0" borderId="16" xfId="0" applyFont="1" applyBorder="1"/>
    <xf numFmtId="0" fontId="21" fillId="0" borderId="37" xfId="0" applyFont="1" applyBorder="1"/>
    <xf numFmtId="164" fontId="18" fillId="0" borderId="13" xfId="0" applyNumberFormat="1" applyFont="1" applyBorder="1"/>
    <xf numFmtId="0" fontId="21" fillId="0" borderId="14" xfId="0" applyFont="1" applyBorder="1"/>
    <xf numFmtId="0" fontId="21" fillId="0" borderId="15" xfId="0" applyFont="1" applyBorder="1"/>
    <xf numFmtId="165" fontId="18" fillId="0" borderId="33" xfId="0" applyNumberFormat="1" applyFont="1" applyBorder="1"/>
    <xf numFmtId="165" fontId="18" fillId="0" borderId="49" xfId="0" applyNumberFormat="1" applyFont="1" applyBorder="1"/>
    <xf numFmtId="165" fontId="18" fillId="0" borderId="13" xfId="0" applyNumberFormat="1" applyFont="1" applyBorder="1"/>
    <xf numFmtId="165" fontId="21" fillId="0" borderId="52" xfId="0" applyNumberFormat="1" applyFont="1" applyBorder="1"/>
    <xf numFmtId="0" fontId="18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5" fillId="17" borderId="0" xfId="0" applyFont="1" applyFill="1" applyBorder="1" applyAlignment="1">
      <alignment vertical="center" wrapText="1"/>
    </xf>
    <xf numFmtId="0" fontId="25" fillId="18" borderId="17" xfId="0" applyFont="1" applyFill="1" applyBorder="1" applyAlignment="1">
      <alignment vertical="center" wrapText="1"/>
    </xf>
    <xf numFmtId="0" fontId="25" fillId="18" borderId="9" xfId="0" applyFont="1" applyFill="1" applyBorder="1" applyAlignment="1">
      <alignment horizontal="left" vertical="center" wrapText="1"/>
    </xf>
    <xf numFmtId="0" fontId="25" fillId="0" borderId="9" xfId="0" applyFont="1" applyBorder="1" applyAlignment="1">
      <alignment vertical="center" wrapText="1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16" borderId="9" xfId="0" applyNumberFormat="1" applyFont="1" applyFill="1" applyBorder="1" applyAlignment="1">
      <alignment horizontal="left" vertical="center" wrapText="1"/>
    </xf>
    <xf numFmtId="1" fontId="12" fillId="16" borderId="9" xfId="0" applyNumberFormat="1" applyFont="1" applyFill="1" applyBorder="1" applyAlignment="1">
      <alignment horizontal="center" vertical="center" wrapText="1"/>
    </xf>
    <xf numFmtId="1" fontId="12" fillId="19" borderId="9" xfId="2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25" fillId="12" borderId="19" xfId="0" applyFont="1" applyFill="1" applyBorder="1" applyAlignment="1">
      <alignment vertical="center" wrapText="1"/>
    </xf>
    <xf numFmtId="0" fontId="25" fillId="12" borderId="9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horizontal="left" vertical="center" wrapText="1"/>
    </xf>
    <xf numFmtId="49" fontId="12" fillId="19" borderId="9" xfId="0" applyNumberFormat="1" applyFont="1" applyFill="1" applyBorder="1" applyAlignment="1">
      <alignment horizontal="left" vertical="center" wrapText="1"/>
    </xf>
    <xf numFmtId="1" fontId="12" fillId="19" borderId="9" xfId="0" applyNumberFormat="1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vertical="center" wrapText="1"/>
    </xf>
    <xf numFmtId="0" fontId="25" fillId="11" borderId="0" xfId="0" applyFont="1" applyFill="1" applyBorder="1" applyAlignment="1">
      <alignment vertical="center" wrapText="1"/>
    </xf>
    <xf numFmtId="0" fontId="25" fillId="20" borderId="17" xfId="0" applyFont="1" applyFill="1" applyBorder="1" applyAlignment="1">
      <alignment vertical="center" wrapText="1"/>
    </xf>
    <xf numFmtId="0" fontId="25" fillId="20" borderId="9" xfId="0" applyFont="1" applyFill="1" applyBorder="1" applyAlignment="1">
      <alignment vertical="center" wrapText="1"/>
    </xf>
    <xf numFmtId="1" fontId="12" fillId="0" borderId="9" xfId="2" applyNumberFormat="1" applyFont="1" applyFill="1" applyBorder="1" applyAlignment="1">
      <alignment horizontal="center" vertical="center" wrapText="1"/>
    </xf>
    <xf numFmtId="0" fontId="0" fillId="21" borderId="0" xfId="0" applyFill="1"/>
    <xf numFmtId="0" fontId="25" fillId="21" borderId="0" xfId="0" applyFont="1" applyFill="1" applyBorder="1" applyAlignment="1">
      <alignment vertical="center" wrapText="1"/>
    </xf>
    <xf numFmtId="0" fontId="0" fillId="16" borderId="0" xfId="0" applyFill="1"/>
    <xf numFmtId="0" fontId="25" fillId="22" borderId="0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 wrapText="1"/>
    </xf>
    <xf numFmtId="0" fontId="25" fillId="23" borderId="9" xfId="0" applyFont="1" applyFill="1" applyBorder="1" applyAlignment="1">
      <alignment horizontal="left" vertical="center" wrapText="1"/>
    </xf>
    <xf numFmtId="0" fontId="25" fillId="23" borderId="9" xfId="0" applyFont="1" applyFill="1" applyBorder="1" applyAlignment="1">
      <alignment vertical="center" wrapText="1"/>
    </xf>
    <xf numFmtId="1" fontId="12" fillId="16" borderId="9" xfId="2" applyNumberFormat="1" applyFont="1" applyFill="1" applyBorder="1" applyAlignment="1">
      <alignment horizontal="center" vertical="center" wrapText="1"/>
    </xf>
    <xf numFmtId="0" fontId="25" fillId="24" borderId="17" xfId="0" applyFont="1" applyFill="1" applyBorder="1" applyAlignment="1">
      <alignment vertical="center" wrapText="1"/>
    </xf>
    <xf numFmtId="0" fontId="25" fillId="24" borderId="9" xfId="0" applyFont="1" applyFill="1" applyBorder="1" applyAlignment="1">
      <alignment horizontal="left" vertical="center" wrapText="1"/>
    </xf>
    <xf numFmtId="0" fontId="0" fillId="25" borderId="0" xfId="0" applyFill="1"/>
    <xf numFmtId="0" fontId="25" fillId="22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0" fontId="25" fillId="18" borderId="9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vertical="center" wrapText="1"/>
    </xf>
    <xf numFmtId="0" fontId="25" fillId="8" borderId="17" xfId="0" applyFont="1" applyFill="1" applyBorder="1" applyAlignment="1">
      <alignment vertical="center" wrapText="1"/>
    </xf>
    <xf numFmtId="0" fontId="25" fillId="8" borderId="9" xfId="0" applyFont="1" applyFill="1" applyBorder="1" applyAlignment="1">
      <alignment vertical="center" wrapText="1"/>
    </xf>
    <xf numFmtId="0" fontId="0" fillId="26" borderId="0" xfId="0" applyFill="1"/>
    <xf numFmtId="0" fontId="25" fillId="8" borderId="9" xfId="0" applyFont="1" applyFill="1" applyBorder="1" applyAlignment="1">
      <alignment wrapText="1"/>
    </xf>
    <xf numFmtId="0" fontId="25" fillId="27" borderId="17" xfId="0" applyFont="1" applyFill="1" applyBorder="1" applyAlignment="1">
      <alignment vertical="center" wrapText="1"/>
    </xf>
    <xf numFmtId="0" fontId="25" fillId="27" borderId="9" xfId="0" applyFont="1" applyFill="1" applyBorder="1" applyAlignment="1">
      <alignment vertical="center" wrapText="1"/>
    </xf>
    <xf numFmtId="0" fontId="12" fillId="19" borderId="9" xfId="0" applyFont="1" applyFill="1" applyBorder="1" applyAlignment="1">
      <alignment horizontal="left" vertical="center" wrapText="1"/>
    </xf>
    <xf numFmtId="0" fontId="0" fillId="0" borderId="9" xfId="0" applyBorder="1"/>
    <xf numFmtId="0" fontId="12" fillId="16" borderId="9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vertical="center" wrapText="1"/>
    </xf>
    <xf numFmtId="0" fontId="25" fillId="28" borderId="17" xfId="0" applyFont="1" applyFill="1" applyBorder="1" applyAlignment="1">
      <alignment vertical="center" wrapText="1"/>
    </xf>
    <xf numFmtId="0" fontId="25" fillId="28" borderId="9" xfId="0" applyFont="1" applyFill="1" applyBorder="1" applyAlignment="1">
      <alignment vertical="center" wrapText="1"/>
    </xf>
    <xf numFmtId="0" fontId="25" fillId="29" borderId="0" xfId="0" applyFont="1" applyFill="1" applyBorder="1" applyAlignment="1">
      <alignment vertical="center" wrapText="1"/>
    </xf>
    <xf numFmtId="0" fontId="0" fillId="0" borderId="9" xfId="0" applyFill="1" applyBorder="1"/>
    <xf numFmtId="0" fontId="25" fillId="30" borderId="17" xfId="0" applyFont="1" applyFill="1" applyBorder="1" applyAlignment="1">
      <alignment vertical="center" wrapText="1"/>
    </xf>
    <xf numFmtId="0" fontId="25" fillId="30" borderId="42" xfId="0" applyFont="1" applyFill="1" applyBorder="1" applyAlignment="1">
      <alignment vertical="center" wrapText="1"/>
    </xf>
    <xf numFmtId="0" fontId="25" fillId="3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25" fillId="31" borderId="0" xfId="0" applyFont="1" applyFill="1" applyBorder="1" applyAlignment="1">
      <alignment vertical="center" wrapText="1"/>
    </xf>
    <xf numFmtId="0" fontId="25" fillId="9" borderId="17" xfId="0" applyFont="1" applyFill="1" applyBorder="1" applyAlignment="1">
      <alignment vertical="center" wrapText="1"/>
    </xf>
    <xf numFmtId="0" fontId="25" fillId="26" borderId="9" xfId="0" applyFont="1" applyFill="1" applyBorder="1" applyAlignment="1">
      <alignment horizontal="left" vertical="center" wrapText="1"/>
    </xf>
    <xf numFmtId="0" fontId="25" fillId="26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25" fillId="32" borderId="19" xfId="0" applyFont="1" applyFill="1" applyBorder="1" applyAlignment="1">
      <alignment vertical="center" wrapText="1"/>
    </xf>
    <xf numFmtId="0" fontId="25" fillId="32" borderId="41" xfId="0" applyFont="1" applyFill="1" applyBorder="1" applyAlignment="1">
      <alignment vertical="center" wrapText="1"/>
    </xf>
    <xf numFmtId="0" fontId="25" fillId="32" borderId="42" xfId="0" applyFont="1" applyFill="1" applyBorder="1" applyAlignment="1">
      <alignment vertical="center" wrapText="1"/>
    </xf>
    <xf numFmtId="0" fontId="25" fillId="10" borderId="0" xfId="0" applyFont="1" applyFill="1" applyBorder="1" applyAlignment="1">
      <alignment vertical="center"/>
    </xf>
    <xf numFmtId="0" fontId="25" fillId="10" borderId="0" xfId="0" applyFont="1" applyFill="1" applyBorder="1" applyAlignment="1">
      <alignment vertical="center" wrapText="1"/>
    </xf>
    <xf numFmtId="0" fontId="25" fillId="32" borderId="9" xfId="0" applyFont="1" applyFill="1" applyBorder="1" applyAlignment="1">
      <alignment vertical="center" wrapText="1"/>
    </xf>
    <xf numFmtId="0" fontId="7" fillId="19" borderId="9" xfId="0" applyFont="1" applyFill="1" applyBorder="1" applyAlignment="1">
      <alignment horizontal="left" vertical="center" wrapText="1"/>
    </xf>
    <xf numFmtId="0" fontId="25" fillId="33" borderId="0" xfId="0" applyFont="1" applyFill="1" applyBorder="1" applyAlignment="1">
      <alignment vertical="center" wrapText="1"/>
    </xf>
    <xf numFmtId="0" fontId="25" fillId="34" borderId="0" xfId="0" applyFont="1" applyFill="1" applyBorder="1" applyAlignment="1">
      <alignment vertical="center" wrapText="1"/>
    </xf>
    <xf numFmtId="0" fontId="25" fillId="4" borderId="42" xfId="0" applyFont="1" applyFill="1" applyBorder="1" applyAlignment="1">
      <alignment vertical="center" wrapText="1"/>
    </xf>
    <xf numFmtId="0" fontId="25" fillId="4" borderId="9" xfId="0" applyFont="1" applyFill="1" applyBorder="1" applyAlignment="1">
      <alignment horizontal="left" vertical="center" wrapText="1"/>
    </xf>
    <xf numFmtId="49" fontId="12" fillId="19" borderId="9" xfId="0" applyNumberFormat="1" applyFont="1" applyFill="1" applyBorder="1" applyAlignment="1">
      <alignment vertical="center" wrapText="1"/>
    </xf>
    <xf numFmtId="1" fontId="7" fillId="19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7" fillId="16" borderId="9" xfId="0" applyNumberFormat="1" applyFont="1" applyFill="1" applyBorder="1" applyAlignment="1">
      <alignment horizontal="left" vertical="center" wrapText="1"/>
    </xf>
    <xf numFmtId="1" fontId="7" fillId="16" borderId="9" xfId="0" applyNumberFormat="1" applyFont="1" applyFill="1" applyBorder="1" applyAlignment="1">
      <alignment horizontal="center" vertical="center"/>
    </xf>
    <xf numFmtId="1" fontId="7" fillId="19" borderId="9" xfId="2" applyNumberFormat="1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vertical="center" wrapText="1"/>
    </xf>
    <xf numFmtId="0" fontId="25" fillId="35" borderId="9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 wrapText="1"/>
    </xf>
    <xf numFmtId="0" fontId="25" fillId="36" borderId="42" xfId="0" applyFont="1" applyFill="1" applyBorder="1" applyAlignment="1">
      <alignment vertical="center" wrapText="1"/>
    </xf>
    <xf numFmtId="0" fontId="25" fillId="36" borderId="9" xfId="0" applyFont="1" applyFill="1" applyBorder="1" applyAlignment="1">
      <alignment horizontal="left" vertical="center" wrapText="1"/>
    </xf>
    <xf numFmtId="0" fontId="25" fillId="36" borderId="9" xfId="0" applyFont="1" applyFill="1" applyBorder="1" applyAlignment="1">
      <alignment vertical="center" wrapText="1"/>
    </xf>
    <xf numFmtId="1" fontId="7" fillId="19" borderId="9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 wrapText="1"/>
    </xf>
    <xf numFmtId="0" fontId="25" fillId="37" borderId="0" xfId="0" applyFont="1" applyFill="1" applyBorder="1" applyAlignment="1">
      <alignment vertical="center"/>
    </xf>
    <xf numFmtId="0" fontId="25" fillId="37" borderId="0" xfId="0" applyFont="1" applyFill="1" applyBorder="1" applyAlignment="1">
      <alignment vertical="center" wrapText="1"/>
    </xf>
    <xf numFmtId="0" fontId="25" fillId="38" borderId="42" xfId="0" applyFont="1" applyFill="1" applyBorder="1" applyAlignment="1">
      <alignment horizontal="left" vertical="center" wrapText="1"/>
    </xf>
    <xf numFmtId="0" fontId="25" fillId="38" borderId="9" xfId="0" applyFont="1" applyFill="1" applyBorder="1" applyAlignment="1">
      <alignment horizontal="left" vertical="center" wrapText="1"/>
    </xf>
    <xf numFmtId="0" fontId="25" fillId="39" borderId="42" xfId="0" applyFont="1" applyFill="1" applyBorder="1" applyAlignment="1">
      <alignment vertical="center" wrapText="1"/>
    </xf>
    <xf numFmtId="0" fontId="25" fillId="39" borderId="9" xfId="0" applyFont="1" applyFill="1" applyBorder="1" applyAlignment="1">
      <alignment horizontal="left" vertical="center" wrapText="1"/>
    </xf>
    <xf numFmtId="0" fontId="12" fillId="19" borderId="9" xfId="0" applyFont="1" applyFill="1" applyBorder="1" applyAlignment="1">
      <alignment vertical="center" wrapText="1"/>
    </xf>
    <xf numFmtId="0" fontId="25" fillId="40" borderId="42" xfId="0" applyFont="1" applyFill="1" applyBorder="1" applyAlignment="1">
      <alignment vertical="center" wrapText="1"/>
    </xf>
    <xf numFmtId="0" fontId="25" fillId="40" borderId="9" xfId="0" applyFont="1" applyFill="1" applyBorder="1" applyAlignment="1">
      <alignment horizontal="left" vertical="center" wrapText="1"/>
    </xf>
    <xf numFmtId="0" fontId="25" fillId="41" borderId="45" xfId="0" applyFont="1" applyFill="1" applyBorder="1" applyAlignment="1">
      <alignment vertical="center" wrapText="1"/>
    </xf>
    <xf numFmtId="0" fontId="25" fillId="41" borderId="9" xfId="0" applyFont="1" applyFill="1" applyBorder="1" applyAlignment="1">
      <alignment horizontal="left" vertical="center" wrapText="1"/>
    </xf>
    <xf numFmtId="0" fontId="25" fillId="0" borderId="42" xfId="0" applyFont="1" applyBorder="1" applyAlignment="1">
      <alignment vertical="center" wrapText="1"/>
    </xf>
    <xf numFmtId="0" fontId="25" fillId="0" borderId="9" xfId="0" applyFont="1" applyBorder="1" applyAlignment="1">
      <alignment horizontal="left" vertical="center" wrapText="1"/>
    </xf>
    <xf numFmtId="0" fontId="25" fillId="2" borderId="42" xfId="0" applyFont="1" applyFill="1" applyBorder="1" applyAlignment="1">
      <alignment vertical="center" wrapText="1"/>
    </xf>
    <xf numFmtId="0" fontId="25" fillId="2" borderId="9" xfId="0" applyFont="1" applyFill="1" applyBorder="1" applyAlignment="1">
      <alignment horizontal="justify" vertical="center" wrapText="1"/>
    </xf>
    <xf numFmtId="0" fontId="25" fillId="2" borderId="9" xfId="0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vertical="center" wrapText="1"/>
    </xf>
    <xf numFmtId="1" fontId="7" fillId="0" borderId="9" xfId="0" applyNumberFormat="1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vertical="center" wrapText="1"/>
    </xf>
    <xf numFmtId="0" fontId="25" fillId="3" borderId="9" xfId="0" applyFont="1" applyFill="1" applyBorder="1" applyAlignment="1">
      <alignment vertical="center" wrapText="1"/>
    </xf>
    <xf numFmtId="0" fontId="7" fillId="19" borderId="9" xfId="0" applyFont="1" applyFill="1" applyBorder="1" applyAlignment="1">
      <alignment vertical="center" wrapText="1"/>
    </xf>
    <xf numFmtId="0" fontId="7" fillId="16" borderId="9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5" fillId="37" borderId="42" xfId="0" applyFont="1" applyFill="1" applyBorder="1" applyAlignment="1">
      <alignment vertical="center" wrapText="1"/>
    </xf>
    <xf numFmtId="0" fontId="25" fillId="37" borderId="9" xfId="0" applyFont="1" applyFill="1" applyBorder="1" applyAlignment="1">
      <alignment horizontal="left" vertical="center" wrapText="1"/>
    </xf>
    <xf numFmtId="0" fontId="25" fillId="42" borderId="42" xfId="0" applyFont="1" applyFill="1" applyBorder="1" applyAlignment="1">
      <alignment vertical="center" wrapText="1"/>
    </xf>
    <xf numFmtId="0" fontId="25" fillId="42" borderId="9" xfId="0" applyFont="1" applyFill="1" applyBorder="1" applyAlignment="1">
      <alignment horizontal="left" vertical="center" wrapText="1"/>
    </xf>
    <xf numFmtId="0" fontId="25" fillId="43" borderId="42" xfId="0" applyFont="1" applyFill="1" applyBorder="1" applyAlignment="1">
      <alignment vertical="center" wrapText="1"/>
    </xf>
    <xf numFmtId="0" fontId="25" fillId="43" borderId="9" xfId="0" applyFont="1" applyFill="1" applyBorder="1" applyAlignment="1">
      <alignment horizontal="left" vertical="center" wrapText="1"/>
    </xf>
    <xf numFmtId="0" fontId="25" fillId="31" borderId="17" xfId="0" applyFont="1" applyFill="1" applyBorder="1" applyAlignment="1">
      <alignment vertical="center" wrapText="1"/>
    </xf>
    <xf numFmtId="0" fontId="25" fillId="31" borderId="9" xfId="0" applyFont="1" applyFill="1" applyBorder="1" applyAlignment="1">
      <alignment vertical="center" wrapText="1"/>
    </xf>
    <xf numFmtId="0" fontId="25" fillId="31" borderId="9" xfId="0" applyFont="1" applyFill="1" applyBorder="1" applyAlignment="1">
      <alignment horizontal="left" vertical="center" wrapText="1"/>
    </xf>
    <xf numFmtId="1" fontId="7" fillId="0" borderId="9" xfId="2" applyNumberFormat="1" applyFont="1" applyFill="1" applyBorder="1" applyAlignment="1">
      <alignment horizontal="center" vertical="center"/>
    </xf>
    <xf numFmtId="0" fontId="25" fillId="10" borderId="42" xfId="0" applyFont="1" applyFill="1" applyBorder="1" applyAlignment="1">
      <alignment vertical="center" wrapText="1"/>
    </xf>
    <xf numFmtId="0" fontId="25" fillId="10" borderId="9" xfId="0" applyFont="1" applyFill="1" applyBorder="1" applyAlignment="1">
      <alignment vertical="center" wrapText="1"/>
    </xf>
    <xf numFmtId="0" fontId="25" fillId="10" borderId="9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vertical="center" wrapText="1"/>
    </xf>
    <xf numFmtId="49" fontId="12" fillId="16" borderId="9" xfId="0" applyNumberFormat="1" applyFont="1" applyFill="1" applyBorder="1" applyAlignment="1">
      <alignment vertical="center" wrapText="1"/>
    </xf>
    <xf numFmtId="0" fontId="25" fillId="33" borderId="42" xfId="0" applyFont="1" applyFill="1" applyBorder="1" applyAlignment="1">
      <alignment vertical="center" wrapText="1"/>
    </xf>
    <xf numFmtId="0" fontId="25" fillId="33" borderId="9" xfId="0" applyFont="1" applyFill="1" applyBorder="1" applyAlignment="1">
      <alignment horizontal="left" vertical="center" wrapText="1"/>
    </xf>
    <xf numFmtId="0" fontId="25" fillId="33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/>
    </xf>
    <xf numFmtId="0" fontId="25" fillId="34" borderId="17" xfId="0" applyFont="1" applyFill="1" applyBorder="1" applyAlignment="1">
      <alignment vertical="center" wrapText="1"/>
    </xf>
    <xf numFmtId="0" fontId="25" fillId="34" borderId="9" xfId="0" applyFont="1" applyFill="1" applyBorder="1" applyAlignment="1">
      <alignment horizontal="left" vertical="center" wrapText="1"/>
    </xf>
    <xf numFmtId="0" fontId="25" fillId="17" borderId="42" xfId="0" applyFont="1" applyFill="1" applyBorder="1" applyAlignment="1">
      <alignment vertical="center" wrapText="1"/>
    </xf>
    <xf numFmtId="0" fontId="25" fillId="17" borderId="9" xfId="0" applyFont="1" applyFill="1" applyBorder="1" applyAlignment="1">
      <alignment horizontal="left" vertical="center" wrapText="1"/>
    </xf>
    <xf numFmtId="0" fontId="7" fillId="19" borderId="9" xfId="0" applyFont="1" applyFill="1" applyBorder="1" applyAlignment="1">
      <alignment horizontal="left" vertical="center"/>
    </xf>
    <xf numFmtId="0" fontId="25" fillId="11" borderId="42" xfId="0" applyFont="1" applyFill="1" applyBorder="1" applyAlignment="1">
      <alignment vertical="center" wrapText="1"/>
    </xf>
    <xf numFmtId="0" fontId="25" fillId="11" borderId="9" xfId="0" applyFont="1" applyFill="1" applyBorder="1" applyAlignment="1">
      <alignment vertical="center" wrapText="1"/>
    </xf>
    <xf numFmtId="0" fontId="25" fillId="11" borderId="9" xfId="0" applyFont="1" applyFill="1" applyBorder="1" applyAlignment="1">
      <alignment horizontal="left" vertical="center" wrapText="1"/>
    </xf>
    <xf numFmtId="0" fontId="25" fillId="21" borderId="17" xfId="0" applyFont="1" applyFill="1" applyBorder="1" applyAlignment="1">
      <alignment vertical="center" wrapText="1"/>
    </xf>
    <xf numFmtId="0" fontId="25" fillId="21" borderId="9" xfId="0" applyFont="1" applyFill="1" applyBorder="1" applyAlignment="1">
      <alignment horizontal="left" vertical="center" wrapText="1"/>
    </xf>
    <xf numFmtId="0" fontId="25" fillId="26" borderId="17" xfId="0" applyFont="1" applyFill="1" applyBorder="1" applyAlignment="1">
      <alignment horizontal="left" vertical="center" wrapText="1"/>
    </xf>
    <xf numFmtId="0" fontId="25" fillId="0" borderId="19" xfId="0" applyFont="1" applyBorder="1" applyAlignment="1">
      <alignment vertical="center" wrapText="1"/>
    </xf>
    <xf numFmtId="0" fontId="25" fillId="19" borderId="16" xfId="0" applyFont="1" applyFill="1" applyBorder="1" applyAlignment="1">
      <alignment vertical="center" wrapText="1"/>
    </xf>
    <xf numFmtId="0" fontId="25" fillId="19" borderId="9" xfId="0" applyFont="1" applyFill="1" applyBorder="1" applyAlignment="1">
      <alignment vertical="center"/>
    </xf>
    <xf numFmtId="0" fontId="25" fillId="44" borderId="17" xfId="0" applyFont="1" applyFill="1" applyBorder="1" applyAlignment="1">
      <alignment horizontal="left" vertical="center" wrapText="1"/>
    </xf>
    <xf numFmtId="0" fontId="25" fillId="44" borderId="9" xfId="0" applyFont="1" applyFill="1" applyBorder="1" applyAlignment="1">
      <alignment vertical="center" wrapText="1"/>
    </xf>
    <xf numFmtId="0" fontId="25" fillId="44" borderId="17" xfId="0" applyFont="1" applyFill="1" applyBorder="1" applyAlignment="1">
      <alignment vertical="center" wrapText="1"/>
    </xf>
    <xf numFmtId="0" fontId="25" fillId="44" borderId="9" xfId="0" applyFont="1" applyFill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19" borderId="9" xfId="0" applyFont="1" applyFill="1" applyBorder="1" applyAlignment="1">
      <alignment horizontal="left" vertical="center" wrapText="1"/>
    </xf>
    <xf numFmtId="0" fontId="25" fillId="0" borderId="9" xfId="0" applyFont="1" applyBorder="1" applyAlignment="1">
      <alignment horizontal="right" vertical="center" wrapText="1"/>
    </xf>
    <xf numFmtId="0" fontId="25" fillId="45" borderId="17" xfId="0" applyFont="1" applyFill="1" applyBorder="1" applyAlignment="1">
      <alignment vertical="center" wrapText="1"/>
    </xf>
    <xf numFmtId="0" fontId="25" fillId="45" borderId="9" xfId="0" applyFont="1" applyFill="1" applyBorder="1" applyAlignment="1">
      <alignment vertical="center" wrapText="1"/>
    </xf>
    <xf numFmtId="0" fontId="25" fillId="22" borderId="17" xfId="0" applyFont="1" applyFill="1" applyBorder="1" applyAlignment="1">
      <alignment vertical="center" wrapText="1"/>
    </xf>
    <xf numFmtId="0" fontId="25" fillId="22" borderId="9" xfId="0" applyFont="1" applyFill="1" applyBorder="1" applyAlignment="1">
      <alignment vertical="center"/>
    </xf>
    <xf numFmtId="0" fontId="12" fillId="19" borderId="9" xfId="0" applyFont="1" applyFill="1" applyBorder="1" applyAlignment="1">
      <alignment horizontal="left" vertical="center"/>
    </xf>
    <xf numFmtId="0" fontId="25" fillId="22" borderId="9" xfId="0" applyFont="1" applyFill="1" applyBorder="1" applyAlignment="1">
      <alignment vertical="center" wrapText="1"/>
    </xf>
    <xf numFmtId="0" fontId="25" fillId="5" borderId="17" xfId="0" applyFont="1" applyFill="1" applyBorder="1" applyAlignment="1">
      <alignment vertical="center" wrapText="1"/>
    </xf>
    <xf numFmtId="0" fontId="25" fillId="5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25" fillId="6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/>
    </xf>
    <xf numFmtId="0" fontId="25" fillId="6" borderId="9" xfId="0" applyFont="1" applyFill="1" applyBorder="1" applyAlignment="1">
      <alignment horizontal="left" vertical="center" wrapText="1"/>
    </xf>
    <xf numFmtId="0" fontId="25" fillId="7" borderId="17" xfId="0" applyFont="1" applyFill="1" applyBorder="1" applyAlignment="1">
      <alignment vertical="center" wrapText="1"/>
    </xf>
    <xf numFmtId="0" fontId="25" fillId="7" borderId="9" xfId="0" applyFont="1" applyFill="1" applyBorder="1" applyAlignment="1">
      <alignment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29" borderId="17" xfId="0" applyFont="1" applyFill="1" applyBorder="1" applyAlignment="1">
      <alignment vertical="center" wrapText="1"/>
    </xf>
    <xf numFmtId="0" fontId="25" fillId="29" borderId="9" xfId="0" applyFont="1" applyFill="1" applyBorder="1" applyAlignment="1">
      <alignment horizontal="left" vertical="center"/>
    </xf>
    <xf numFmtId="0" fontId="25" fillId="29" borderId="9" xfId="0" applyFont="1" applyFill="1" applyBorder="1" applyAlignment="1">
      <alignment vertical="center" wrapText="1"/>
    </xf>
    <xf numFmtId="0" fontId="25" fillId="19" borderId="9" xfId="0" applyFont="1" applyFill="1" applyBorder="1" applyAlignment="1">
      <alignment vertical="center" wrapText="1"/>
    </xf>
    <xf numFmtId="0" fontId="25" fillId="18" borderId="17" xfId="0" applyFont="1" applyFill="1" applyBorder="1" applyAlignment="1">
      <alignment horizontal="left" vertical="center" wrapText="1"/>
    </xf>
    <xf numFmtId="0" fontId="25" fillId="12" borderId="17" xfId="0" applyFont="1" applyFill="1" applyBorder="1" applyAlignment="1">
      <alignment vertical="center" wrapText="1"/>
    </xf>
    <xf numFmtId="0" fontId="25" fillId="46" borderId="17" xfId="0" applyFont="1" applyFill="1" applyBorder="1" applyAlignment="1">
      <alignment vertical="center" wrapText="1"/>
    </xf>
    <xf numFmtId="0" fontId="25" fillId="20" borderId="16" xfId="0" applyFont="1" applyFill="1" applyBorder="1" applyAlignment="1">
      <alignment vertical="center" wrapText="1"/>
    </xf>
    <xf numFmtId="0" fontId="25" fillId="24" borderId="9" xfId="0" applyFont="1" applyFill="1" applyBorder="1" applyAlignment="1">
      <alignment vertical="center" wrapText="1"/>
    </xf>
    <xf numFmtId="0" fontId="25" fillId="15" borderId="9" xfId="0" applyFont="1" applyFill="1" applyBorder="1" applyAlignment="1">
      <alignment vertical="center" wrapText="1"/>
    </xf>
    <xf numFmtId="0" fontId="25" fillId="15" borderId="9" xfId="0" applyFont="1" applyFill="1" applyBorder="1" applyAlignment="1">
      <alignment horizontal="left" vertical="center" wrapText="1"/>
    </xf>
    <xf numFmtId="0" fontId="25" fillId="47" borderId="9" xfId="0" applyFont="1" applyFill="1" applyBorder="1" applyAlignment="1">
      <alignment vertical="center" wrapText="1"/>
    </xf>
    <xf numFmtId="0" fontId="25" fillId="48" borderId="9" xfId="0" applyFont="1" applyFill="1" applyBorder="1" applyAlignment="1">
      <alignment vertical="center" wrapText="1"/>
    </xf>
    <xf numFmtId="0" fontId="25" fillId="49" borderId="9" xfId="0" applyFont="1" applyFill="1" applyBorder="1" applyAlignment="1">
      <alignment vertical="center" wrapText="1"/>
    </xf>
    <xf numFmtId="0" fontId="25" fillId="49" borderId="9" xfId="0" applyFont="1" applyFill="1" applyBorder="1" applyAlignment="1">
      <alignment horizontal="left" vertical="center" wrapText="1"/>
    </xf>
    <xf numFmtId="0" fontId="25" fillId="8" borderId="9" xfId="0" applyFont="1" applyFill="1" applyBorder="1" applyAlignment="1">
      <alignment horizontal="left" vertical="center" wrapText="1"/>
    </xf>
    <xf numFmtId="0" fontId="25" fillId="27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5" fontId="21" fillId="0" borderId="38" xfId="0" applyNumberFormat="1" applyFont="1" applyBorder="1"/>
    <xf numFmtId="165" fontId="21" fillId="0" borderId="39" xfId="0" applyNumberFormat="1" applyFont="1" applyBorder="1"/>
    <xf numFmtId="0" fontId="26" fillId="0" borderId="0" xfId="0" applyFont="1" applyBorder="1"/>
    <xf numFmtId="44" fontId="18" fillId="0" borderId="0" xfId="0" applyNumberFormat="1" applyFont="1" applyBorder="1"/>
    <xf numFmtId="44" fontId="18" fillId="0" borderId="0" xfId="0" applyNumberFormat="1" applyFont="1" applyBorder="1" applyAlignment="1">
      <alignment horizontal="center"/>
    </xf>
    <xf numFmtId="0" fontId="17" fillId="0" borderId="21" xfId="0" applyFont="1" applyBorder="1"/>
    <xf numFmtId="0" fontId="17" fillId="0" borderId="43" xfId="0" applyFont="1" applyBorder="1"/>
    <xf numFmtId="164" fontId="18" fillId="0" borderId="33" xfId="1" applyNumberFormat="1" applyFont="1" applyFill="1" applyBorder="1" applyAlignment="1">
      <alignment horizontal="right"/>
    </xf>
    <xf numFmtId="164" fontId="18" fillId="0" borderId="34" xfId="1" applyNumberFormat="1" applyFont="1" applyFill="1" applyBorder="1" applyAlignment="1">
      <alignment horizontal="right"/>
    </xf>
    <xf numFmtId="164" fontId="18" fillId="0" borderId="49" xfId="1" applyNumberFormat="1" applyFont="1" applyFill="1" applyBorder="1" applyAlignment="1">
      <alignment horizontal="right"/>
    </xf>
    <xf numFmtId="164" fontId="18" fillId="0" borderId="9" xfId="0" applyNumberFormat="1" applyFont="1" applyFill="1" applyBorder="1" applyAlignment="1">
      <alignment horizontal="right"/>
    </xf>
    <xf numFmtId="164" fontId="18" fillId="0" borderId="9" xfId="1" applyNumberFormat="1" applyFont="1" applyFill="1" applyBorder="1" applyAlignment="1">
      <alignment horizontal="right"/>
    </xf>
    <xf numFmtId="164" fontId="18" fillId="0" borderId="62" xfId="1" applyNumberFormat="1" applyFont="1" applyFill="1" applyBorder="1" applyAlignment="1">
      <alignment horizontal="right"/>
    </xf>
    <xf numFmtId="164" fontId="18" fillId="0" borderId="63" xfId="0" applyNumberFormat="1" applyFont="1" applyFill="1" applyBorder="1" applyAlignment="1">
      <alignment horizontal="right"/>
    </xf>
    <xf numFmtId="164" fontId="18" fillId="0" borderId="63" xfId="1" applyNumberFormat="1" applyFont="1" applyFill="1" applyBorder="1" applyAlignment="1">
      <alignment horizontal="right"/>
    </xf>
    <xf numFmtId="0" fontId="26" fillId="12" borderId="21" xfId="0" applyFont="1" applyFill="1" applyBorder="1"/>
    <xf numFmtId="164" fontId="18" fillId="12" borderId="62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12" fillId="0" borderId="0" xfId="0" applyFont="1" applyFill="1" applyBorder="1" applyAlignment="1"/>
    <xf numFmtId="0" fontId="0" fillId="50" borderId="0" xfId="0" applyFill="1"/>
    <xf numFmtId="0" fontId="27" fillId="51" borderId="71" xfId="0" applyFont="1" applyFill="1" applyBorder="1" applyAlignment="1">
      <alignment horizontal="left" vertical="top" wrapText="1"/>
    </xf>
    <xf numFmtId="0" fontId="27" fillId="51" borderId="71" xfId="0" applyFont="1" applyFill="1" applyBorder="1" applyAlignment="1">
      <alignment horizontal="right" vertical="top" wrapText="1"/>
    </xf>
    <xf numFmtId="0" fontId="27" fillId="53" borderId="72" xfId="0" applyFont="1" applyFill="1" applyBorder="1" applyAlignment="1">
      <alignment horizontal="left" vertical="top" wrapText="1"/>
    </xf>
    <xf numFmtId="0" fontId="27" fillId="53" borderId="71" xfId="0" applyFont="1" applyFill="1" applyBorder="1" applyAlignment="1">
      <alignment horizontal="left" vertical="top" wrapText="1"/>
    </xf>
    <xf numFmtId="0" fontId="27" fillId="53" borderId="71" xfId="0" applyFont="1" applyFill="1" applyBorder="1" applyAlignment="1">
      <alignment horizontal="right" vertical="top" wrapText="1"/>
    </xf>
    <xf numFmtId="0" fontId="27" fillId="51" borderId="72" xfId="0" applyFont="1" applyFill="1" applyBorder="1" applyAlignment="1">
      <alignment horizontal="left" vertical="top" wrapText="1"/>
    </xf>
    <xf numFmtId="0" fontId="27" fillId="51" borderId="73" xfId="0" applyFont="1" applyFill="1" applyBorder="1" applyAlignment="1">
      <alignment horizontal="left" vertical="top" wrapText="1"/>
    </xf>
    <xf numFmtId="0" fontId="28" fillId="52" borderId="73" xfId="0" applyFont="1" applyFill="1" applyBorder="1" applyAlignment="1">
      <alignment horizontal="left" vertical="top" wrapText="1"/>
    </xf>
    <xf numFmtId="0" fontId="28" fillId="54" borderId="74" xfId="0" applyFont="1" applyFill="1" applyBorder="1" applyAlignment="1">
      <alignment horizontal="left" vertical="top" wrapText="1"/>
    </xf>
    <xf numFmtId="0" fontId="27" fillId="54" borderId="75" xfId="0" applyFont="1" applyFill="1" applyBorder="1" applyAlignment="1">
      <alignment horizontal="left" vertical="top" wrapText="1"/>
    </xf>
    <xf numFmtId="0" fontId="27" fillId="54" borderId="76" xfId="0" applyFont="1" applyFill="1" applyBorder="1" applyAlignment="1">
      <alignment horizontal="left" vertical="top" wrapText="1"/>
    </xf>
    <xf numFmtId="0" fontId="0" fillId="50" borderId="77" xfId="0" applyFill="1" applyBorder="1"/>
    <xf numFmtId="0" fontId="9" fillId="0" borderId="32" xfId="0" applyFont="1" applyBorder="1" applyAlignment="1">
      <alignment vertical="center" wrapText="1"/>
    </xf>
    <xf numFmtId="0" fontId="30" fillId="0" borderId="0" xfId="0" applyFont="1"/>
    <xf numFmtId="0" fontId="29" fillId="0" borderId="0" xfId="0" applyFont="1" applyAlignment="1">
      <alignment horizontal="center"/>
    </xf>
    <xf numFmtId="0" fontId="29" fillId="0" borderId="32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9" fillId="17" borderId="32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17" borderId="32" xfId="0" applyFont="1" applyFill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9" fillId="17" borderId="22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9" fillId="0" borderId="14" xfId="0" applyFont="1" applyBorder="1" applyAlignment="1">
      <alignment vertical="center" wrapText="1"/>
    </xf>
    <xf numFmtId="164" fontId="7" fillId="0" borderId="0" xfId="0" applyNumberFormat="1" applyFont="1"/>
    <xf numFmtId="0" fontId="6" fillId="26" borderId="32" xfId="0" applyFont="1" applyFill="1" applyBorder="1" applyAlignment="1">
      <alignment horizontal="center"/>
    </xf>
    <xf numFmtId="0" fontId="6" fillId="26" borderId="23" xfId="0" applyFont="1" applyFill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 vertical="center"/>
    </xf>
    <xf numFmtId="164" fontId="7" fillId="0" borderId="23" xfId="0" applyNumberFormat="1" applyFont="1" applyBorder="1"/>
    <xf numFmtId="10" fontId="7" fillId="0" borderId="32" xfId="0" applyNumberFormat="1" applyFont="1" applyBorder="1"/>
    <xf numFmtId="0" fontId="32" fillId="55" borderId="0" xfId="0" applyFont="1" applyFill="1" applyAlignment="1">
      <alignment horizontal="center" wrapText="1"/>
    </xf>
    <xf numFmtId="0" fontId="32" fillId="55" borderId="0" xfId="0" applyFont="1" applyFill="1" applyAlignment="1">
      <alignment horizontal="center"/>
    </xf>
    <xf numFmtId="0" fontId="33" fillId="0" borderId="9" xfId="0" applyFont="1" applyBorder="1" applyAlignment="1">
      <alignment wrapText="1"/>
    </xf>
    <xf numFmtId="43" fontId="33" fillId="0" borderId="9" xfId="3" applyFont="1" applyBorder="1" applyAlignment="1">
      <alignment horizontal="left" vertical="center"/>
    </xf>
    <xf numFmtId="43" fontId="33" fillId="0" borderId="9" xfId="3" applyFont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9" fillId="0" borderId="24" xfId="0" applyFont="1" applyBorder="1" applyAlignment="1">
      <alignment horizontal="left" vertical="center" wrapText="1"/>
    </xf>
    <xf numFmtId="3" fontId="29" fillId="0" borderId="32" xfId="0" applyNumberFormat="1" applyFont="1" applyBorder="1" applyAlignment="1">
      <alignment horizontal="left" vertical="center"/>
    </xf>
    <xf numFmtId="0" fontId="15" fillId="0" borderId="0" xfId="0" applyFont="1" applyAlignment="1">
      <alignment vertical="top"/>
    </xf>
    <xf numFmtId="0" fontId="22" fillId="0" borderId="0" xfId="0" applyFont="1"/>
    <xf numFmtId="3" fontId="29" fillId="0" borderId="32" xfId="0" applyNumberFormat="1" applyFont="1" applyBorder="1" applyAlignment="1">
      <alignment horizontal="left" vertical="center" wrapText="1"/>
    </xf>
    <xf numFmtId="0" fontId="6" fillId="37" borderId="22" xfId="0" applyFont="1" applyFill="1" applyBorder="1" applyAlignment="1">
      <alignment horizontal="center" vertical="center"/>
    </xf>
    <xf numFmtId="0" fontId="6" fillId="37" borderId="23" xfId="0" applyFont="1" applyFill="1" applyBorder="1" applyAlignment="1">
      <alignment horizontal="center" vertical="center"/>
    </xf>
    <xf numFmtId="0" fontId="6" fillId="37" borderId="24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6" fillId="8" borderId="22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1" fontId="29" fillId="0" borderId="22" xfId="0" applyNumberFormat="1" applyFont="1" applyBorder="1" applyAlignment="1">
      <alignment horizontal="left" vertical="center"/>
    </xf>
    <xf numFmtId="1" fontId="29" fillId="0" borderId="24" xfId="0" applyNumberFormat="1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6" fillId="17" borderId="22" xfId="0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" fillId="17" borderId="24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5" fillId="12" borderId="22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5" fillId="12" borderId="2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wrapText="1"/>
    </xf>
    <xf numFmtId="0" fontId="15" fillId="6" borderId="21" xfId="0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top" wrapText="1"/>
    </xf>
    <xf numFmtId="0" fontId="22" fillId="3" borderId="21" xfId="0" applyFont="1" applyFill="1" applyBorder="1" applyAlignment="1">
      <alignment horizontal="center" vertical="top" wrapText="1"/>
    </xf>
    <xf numFmtId="0" fontId="22" fillId="3" borderId="10" xfId="0" applyFont="1" applyFill="1" applyBorder="1" applyAlignment="1">
      <alignment horizontal="center" vertical="top"/>
    </xf>
    <xf numFmtId="0" fontId="22" fillId="3" borderId="21" xfId="0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 vertical="top"/>
    </xf>
    <xf numFmtId="0" fontId="6" fillId="10" borderId="23" xfId="0" applyFont="1" applyFill="1" applyBorder="1" applyAlignment="1">
      <alignment horizontal="center" vertical="top"/>
    </xf>
    <xf numFmtId="0" fontId="6" fillId="10" borderId="24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6" fillId="32" borderId="22" xfId="0" applyFont="1" applyFill="1" applyBorder="1" applyAlignment="1">
      <alignment horizontal="center"/>
    </xf>
    <xf numFmtId="0" fontId="6" fillId="32" borderId="23" xfId="0" applyFont="1" applyFill="1" applyBorder="1" applyAlignment="1">
      <alignment horizontal="center"/>
    </xf>
    <xf numFmtId="0" fontId="6" fillId="32" borderId="24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43" xfId="0" applyFont="1" applyFill="1" applyBorder="1" applyAlignment="1">
      <alignment horizontal="center" vertical="center" wrapText="1"/>
    </xf>
    <xf numFmtId="0" fontId="18" fillId="12" borderId="4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18" fillId="0" borderId="43" xfId="0" applyFont="1" applyBorder="1" applyAlignment="1">
      <alignment horizontal="center" wrapText="1"/>
    </xf>
    <xf numFmtId="0" fontId="18" fillId="0" borderId="44" xfId="0" applyFont="1" applyBorder="1" applyAlignment="1">
      <alignment horizontal="center" wrapText="1"/>
    </xf>
    <xf numFmtId="164" fontId="18" fillId="0" borderId="64" xfId="0" applyNumberFormat="1" applyFont="1" applyFill="1" applyBorder="1" applyAlignment="1">
      <alignment horizontal="right"/>
    </xf>
    <xf numFmtId="164" fontId="18" fillId="0" borderId="6" xfId="0" applyNumberFormat="1" applyFont="1" applyFill="1" applyBorder="1" applyAlignment="1">
      <alignment horizontal="right"/>
    </xf>
    <xf numFmtId="164" fontId="18" fillId="12" borderId="62" xfId="0" applyNumberFormat="1" applyFont="1" applyFill="1" applyBorder="1" applyAlignment="1">
      <alignment horizontal="right"/>
    </xf>
    <xf numFmtId="164" fontId="18" fillId="12" borderId="68" xfId="0" applyNumberFormat="1" applyFont="1" applyFill="1" applyBorder="1" applyAlignment="1">
      <alignment horizontal="right"/>
    </xf>
    <xf numFmtId="164" fontId="18" fillId="12" borderId="64" xfId="0" applyNumberFormat="1" applyFont="1" applyFill="1" applyBorder="1" applyAlignment="1">
      <alignment horizontal="right"/>
    </xf>
    <xf numFmtId="164" fontId="18" fillId="12" borderId="6" xfId="0" applyNumberFormat="1" applyFont="1" applyFill="1" applyBorder="1" applyAlignment="1">
      <alignment horizontal="right"/>
    </xf>
    <xf numFmtId="0" fontId="9" fillId="0" borderId="5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18" fillId="12" borderId="1" xfId="0" applyNumberFormat="1" applyFont="1" applyFill="1" applyBorder="1" applyAlignment="1">
      <alignment horizontal="right"/>
    </xf>
    <xf numFmtId="164" fontId="18" fillId="12" borderId="2" xfId="0" applyNumberFormat="1" applyFont="1" applyFill="1" applyBorder="1" applyAlignment="1">
      <alignment horizontal="right"/>
    </xf>
    <xf numFmtId="164" fontId="18" fillId="12" borderId="49" xfId="0" applyNumberFormat="1" applyFont="1" applyFill="1" applyBorder="1" applyAlignment="1">
      <alignment horizontal="right"/>
    </xf>
    <xf numFmtId="164" fontId="18" fillId="12" borderId="36" xfId="0" applyNumberFormat="1" applyFont="1" applyFill="1" applyBorder="1" applyAlignment="1">
      <alignment horizontal="right"/>
    </xf>
    <xf numFmtId="164" fontId="18" fillId="12" borderId="3" xfId="0" applyNumberFormat="1" applyFont="1" applyFill="1" applyBorder="1" applyAlignment="1">
      <alignment horizontal="right"/>
    </xf>
    <xf numFmtId="164" fontId="18" fillId="12" borderId="4" xfId="0" applyNumberFormat="1" applyFont="1" applyFill="1" applyBorder="1" applyAlignment="1">
      <alignment horizontal="right"/>
    </xf>
    <xf numFmtId="0" fontId="18" fillId="0" borderId="12" xfId="0" applyFont="1" applyBorder="1" applyAlignment="1">
      <alignment horizontal="center"/>
    </xf>
    <xf numFmtId="164" fontId="18" fillId="0" borderId="34" xfId="0" applyNumberFormat="1" applyFont="1" applyFill="1" applyBorder="1" applyAlignment="1">
      <alignment horizontal="right"/>
    </xf>
    <xf numFmtId="164" fontId="18" fillId="0" borderId="70" xfId="0" applyNumberFormat="1" applyFont="1" applyFill="1" applyBorder="1" applyAlignment="1">
      <alignment horizontal="right"/>
    </xf>
    <xf numFmtId="164" fontId="18" fillId="0" borderId="9" xfId="0" applyNumberFormat="1" applyFont="1" applyFill="1" applyBorder="1" applyAlignment="1">
      <alignment horizontal="right"/>
    </xf>
    <xf numFmtId="164" fontId="18" fillId="0" borderId="18" xfId="0" applyNumberFormat="1" applyFont="1" applyFill="1" applyBorder="1" applyAlignment="1">
      <alignment horizontal="righ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12" borderId="22" xfId="0" applyFont="1" applyFill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8" fillId="12" borderId="12" xfId="0" applyFont="1" applyFill="1" applyBorder="1" applyAlignment="1">
      <alignment horizontal="center" vertical="center"/>
    </xf>
    <xf numFmtId="0" fontId="18" fillId="12" borderId="43" xfId="0" applyFont="1" applyFill="1" applyBorder="1" applyAlignment="1">
      <alignment horizontal="center" vertical="center"/>
    </xf>
    <xf numFmtId="0" fontId="18" fillId="12" borderId="46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10" borderId="12" xfId="0" applyFont="1" applyFill="1" applyBorder="1" applyAlignment="1">
      <alignment horizontal="left" vertical="center"/>
    </xf>
    <xf numFmtId="0" fontId="7" fillId="10" borderId="44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10" borderId="12" xfId="0" applyFont="1" applyFill="1" applyBorder="1" applyAlignment="1">
      <alignment horizontal="left"/>
    </xf>
    <xf numFmtId="0" fontId="7" fillId="10" borderId="44" xfId="0" applyFont="1" applyFill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10" borderId="26" xfId="0" applyFont="1" applyFill="1" applyBorder="1" applyAlignment="1">
      <alignment horizontal="left"/>
    </xf>
    <xf numFmtId="0" fontId="7" fillId="0" borderId="4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11" borderId="12" xfId="0" applyFont="1" applyFill="1" applyBorder="1" applyAlignment="1">
      <alignment horizontal="left" vertical="center"/>
    </xf>
    <xf numFmtId="0" fontId="7" fillId="11" borderId="44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44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0" fontId="7" fillId="11" borderId="26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0" fillId="0" borderId="7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5" xfId="0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31" fillId="0" borderId="22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9" fillId="13" borderId="33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9" fillId="0" borderId="55" xfId="0" applyNumberFormat="1" applyFont="1" applyBorder="1" applyAlignment="1">
      <alignment horizontal="center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14" fontId="9" fillId="0" borderId="66" xfId="0" applyNumberFormat="1" applyFont="1" applyBorder="1" applyAlignment="1">
      <alignment horizontal="center" vertical="center" wrapText="1"/>
    </xf>
    <xf numFmtId="14" fontId="9" fillId="0" borderId="60" xfId="0" applyNumberFormat="1" applyFont="1" applyBorder="1" applyAlignment="1">
      <alignment horizontal="center" vertical="center" wrapText="1"/>
    </xf>
    <xf numFmtId="14" fontId="9" fillId="0" borderId="67" xfId="0" applyNumberFormat="1" applyFont="1" applyBorder="1" applyAlignment="1">
      <alignment horizontal="center" vertical="center" wrapText="1"/>
    </xf>
    <xf numFmtId="0" fontId="9" fillId="15" borderId="52" xfId="0" applyFont="1" applyFill="1" applyBorder="1" applyAlignment="1">
      <alignment horizontal="center" vertical="center" wrapText="1"/>
    </xf>
    <xf numFmtId="0" fontId="9" fillId="15" borderId="38" xfId="0" applyFont="1" applyFill="1" applyBorder="1" applyAlignment="1">
      <alignment horizontal="center" vertical="center" wrapText="1"/>
    </xf>
    <xf numFmtId="0" fontId="9" fillId="15" borderId="39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9" fillId="15" borderId="49" xfId="0" applyFont="1" applyFill="1" applyBorder="1" applyAlignment="1">
      <alignment vertical="center"/>
    </xf>
    <xf numFmtId="0" fontId="9" fillId="15" borderId="9" xfId="0" applyFont="1" applyFill="1" applyBorder="1" applyAlignment="1">
      <alignment vertical="center"/>
    </xf>
    <xf numFmtId="0" fontId="9" fillId="15" borderId="36" xfId="0" applyFont="1" applyFill="1" applyBorder="1" applyAlignment="1">
      <alignment vertical="center"/>
    </xf>
    <xf numFmtId="0" fontId="18" fillId="0" borderId="4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9" fillId="14" borderId="49" xfId="0" applyFont="1" applyFill="1" applyBorder="1" applyAlignment="1">
      <alignment vertical="center" wrapText="1"/>
    </xf>
    <xf numFmtId="0" fontId="9" fillId="14" borderId="9" xfId="0" applyFont="1" applyFill="1" applyBorder="1" applyAlignment="1">
      <alignment vertical="center" wrapText="1"/>
    </xf>
    <xf numFmtId="0" fontId="9" fillId="14" borderId="36" xfId="0" applyFont="1" applyFill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34" fillId="0" borderId="9" xfId="4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14" borderId="50" xfId="0" applyFont="1" applyFill="1" applyBorder="1" applyAlignment="1">
      <alignment vertical="center" wrapText="1"/>
    </xf>
    <xf numFmtId="0" fontId="9" fillId="14" borderId="16" xfId="0" applyFont="1" applyFill="1" applyBorder="1" applyAlignment="1">
      <alignment vertical="center" wrapText="1"/>
    </xf>
    <xf numFmtId="0" fontId="9" fillId="14" borderId="37" xfId="0" applyFont="1" applyFill="1" applyBorder="1" applyAlignment="1">
      <alignment vertical="center" wrapText="1"/>
    </xf>
    <xf numFmtId="0" fontId="18" fillId="0" borderId="49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36" xfId="0" applyFont="1" applyBorder="1" applyAlignment="1">
      <alignment horizontal="justify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9" fillId="15" borderId="52" xfId="0" applyFont="1" applyFill="1" applyBorder="1" applyAlignment="1">
      <alignment vertical="center" wrapText="1"/>
    </xf>
    <xf numFmtId="0" fontId="9" fillId="15" borderId="38" xfId="0" applyFont="1" applyFill="1" applyBorder="1" applyAlignment="1">
      <alignment vertical="center" wrapText="1"/>
    </xf>
    <xf numFmtId="0" fontId="9" fillId="15" borderId="39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56" xfId="0" applyFont="1" applyFill="1" applyBorder="1" applyAlignment="1">
      <alignment horizontal="left" vertical="center" wrapText="1"/>
    </xf>
    <xf numFmtId="0" fontId="18" fillId="0" borderId="57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left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9" fillId="15" borderId="34" xfId="0" applyFont="1" applyFill="1" applyBorder="1" applyAlignment="1">
      <alignment vertical="center" wrapText="1"/>
    </xf>
    <xf numFmtId="0" fontId="9" fillId="15" borderId="35" xfId="0" applyFont="1" applyFill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18" fillId="15" borderId="33" xfId="0" applyFont="1" applyFill="1" applyBorder="1" applyAlignment="1">
      <alignment horizontal="center" vertical="center" wrapText="1"/>
    </xf>
    <xf numFmtId="0" fontId="18" fillId="15" borderId="34" xfId="0" applyFont="1" applyFill="1" applyBorder="1" applyAlignment="1">
      <alignment horizontal="center" vertical="center" wrapText="1"/>
    </xf>
    <xf numFmtId="0" fontId="18" fillId="15" borderId="49" xfId="0" applyFont="1" applyFill="1" applyBorder="1" applyAlignment="1">
      <alignment horizontal="center" vertical="center" wrapText="1"/>
    </xf>
    <xf numFmtId="0" fontId="18" fillId="15" borderId="9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left" vertical="center"/>
    </xf>
    <xf numFmtId="0" fontId="9" fillId="15" borderId="49" xfId="0" applyFont="1" applyFill="1" applyBorder="1" applyAlignment="1">
      <alignment vertical="top" wrapText="1"/>
    </xf>
    <xf numFmtId="0" fontId="9" fillId="15" borderId="9" xfId="0" applyFont="1" applyFill="1" applyBorder="1" applyAlignment="1">
      <alignment vertical="top" wrapText="1"/>
    </xf>
    <xf numFmtId="0" fontId="9" fillId="15" borderId="36" xfId="0" applyFont="1" applyFill="1" applyBorder="1" applyAlignment="1">
      <alignment vertical="top" wrapText="1"/>
    </xf>
    <xf numFmtId="0" fontId="9" fillId="15" borderId="13" xfId="0" applyFont="1" applyFill="1" applyBorder="1" applyAlignment="1">
      <alignment vertical="top" wrapText="1"/>
    </xf>
    <xf numFmtId="0" fontId="9" fillId="15" borderId="14" xfId="0" applyFont="1" applyFill="1" applyBorder="1" applyAlignment="1">
      <alignment vertical="top" wrapText="1"/>
    </xf>
    <xf numFmtId="0" fontId="9" fillId="15" borderId="15" xfId="0" applyFont="1" applyFill="1" applyBorder="1" applyAlignment="1">
      <alignment vertical="top" wrapText="1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9" fillId="15" borderId="50" xfId="0" applyFont="1" applyFill="1" applyBorder="1" applyAlignment="1">
      <alignment vertical="center" wrapText="1"/>
    </xf>
    <xf numFmtId="0" fontId="9" fillId="15" borderId="16" xfId="0" applyFont="1" applyFill="1" applyBorder="1" applyAlignment="1">
      <alignment vertical="center" wrapText="1"/>
    </xf>
    <xf numFmtId="0" fontId="9" fillId="15" borderId="37" xfId="0" applyFont="1" applyFill="1" applyBorder="1" applyAlignment="1">
      <alignment vertical="center" wrapText="1"/>
    </xf>
    <xf numFmtId="164" fontId="18" fillId="0" borderId="49" xfId="0" applyNumberFormat="1" applyFont="1" applyBorder="1" applyAlignment="1">
      <alignment horizontal="center" vertical="center" wrapText="1"/>
    </xf>
    <xf numFmtId="164" fontId="18" fillId="0" borderId="9" xfId="0" applyNumberFormat="1" applyFont="1" applyBorder="1" applyAlignment="1">
      <alignment horizontal="center" vertical="center" wrapText="1"/>
    </xf>
    <xf numFmtId="164" fontId="18" fillId="0" borderId="36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CC66"/>
      <color rgb="FFCC00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1</xdr:row>
      <xdr:rowOff>38101</xdr:rowOff>
    </xdr:from>
    <xdr:to>
      <xdr:col>8</xdr:col>
      <xdr:colOff>913765</xdr:colOff>
      <xdr:row>3</xdr:row>
      <xdr:rowOff>266701</xdr:rowOff>
    </xdr:to>
    <xdr:pic>
      <xdr:nvPicPr>
        <xdr:cNvPr id="2" name="Imagen 1" descr="C:\Users\paola.azcarate\Pictures\Logo - Girardota con Calidad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152401"/>
          <a:ext cx="69469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19050</xdr:rowOff>
    </xdr:from>
    <xdr:to>
      <xdr:col>1</xdr:col>
      <xdr:colOff>939165</xdr:colOff>
      <xdr:row>3</xdr:row>
      <xdr:rowOff>271145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29" t="13754" r="3641" b="14649"/>
        <a:stretch/>
      </xdr:blipFill>
      <xdr:spPr bwMode="auto">
        <a:xfrm>
          <a:off x="114300" y="133350"/>
          <a:ext cx="929640" cy="842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lace.planeacion\Desktop\Planeaci&#243;n%202021\Formulaci&#243;n%20de%20proyectos\Herramienta%20para%20la%20formulaci&#243;n%20de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ficación problemas"/>
      <sheetName val="Identificación Objetivos."/>
      <sheetName val="Participantes"/>
      <sheetName val="Justificación"/>
      <sheetName val="Presupuesto y CV"/>
      <sheetName val="Riesgo"/>
      <sheetName val="Beneficios"/>
      <sheetName val="BANGIR"/>
      <sheetName val="Hoja1"/>
      <sheetName val="Hoja2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ecretaria.planeacion@girard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O33"/>
  <sheetViews>
    <sheetView showGridLines="0" view="pageBreakPreview" topLeftCell="A4" zoomScaleNormal="100" zoomScaleSheetLayoutView="100" workbookViewId="0">
      <selection activeCell="E30" sqref="E30:E32"/>
    </sheetView>
  </sheetViews>
  <sheetFormatPr baseColWidth="10" defaultRowHeight="15" x14ac:dyDescent="0.25"/>
  <cols>
    <col min="1" max="1" width="1" customWidth="1"/>
    <col min="2" max="2" width="13.85546875" customWidth="1"/>
    <col min="3" max="3" width="22.5703125" customWidth="1"/>
    <col min="4" max="4" width="14.140625" customWidth="1"/>
    <col min="8" max="8" width="13.85546875" customWidth="1"/>
  </cols>
  <sheetData>
    <row r="1" spans="2:12" ht="7.5" customHeight="1" thickBot="1" x14ac:dyDescent="0.3"/>
    <row r="2" spans="2:12" ht="15.75" customHeight="1" thickBot="1" x14ac:dyDescent="0.3">
      <c r="B2" s="407" t="s">
        <v>15</v>
      </c>
      <c r="C2" s="408"/>
      <c r="D2" s="408"/>
      <c r="E2" s="408"/>
      <c r="F2" s="408"/>
      <c r="G2" s="408"/>
      <c r="H2" s="409"/>
      <c r="J2" s="10"/>
      <c r="K2" s="10"/>
      <c r="L2" s="10"/>
    </row>
    <row r="3" spans="2:12" ht="15.75" thickBot="1" x14ac:dyDescent="0.3">
      <c r="B3" s="348" t="s">
        <v>40</v>
      </c>
      <c r="C3" s="401"/>
      <c r="D3" s="402"/>
      <c r="E3" s="402"/>
      <c r="F3" s="403"/>
      <c r="G3" s="348" t="s">
        <v>772</v>
      </c>
      <c r="H3" s="379"/>
      <c r="J3" s="10"/>
      <c r="K3" s="10"/>
      <c r="L3" s="10"/>
    </row>
    <row r="4" spans="2:12" ht="15.75" thickBot="1" x14ac:dyDescent="0.3">
      <c r="B4" s="348" t="s">
        <v>17</v>
      </c>
      <c r="C4" s="401"/>
      <c r="D4" s="402"/>
      <c r="E4" s="402"/>
      <c r="F4" s="403"/>
      <c r="G4" s="348" t="s">
        <v>772</v>
      </c>
      <c r="H4" s="379"/>
      <c r="J4" s="10"/>
      <c r="K4" s="10"/>
      <c r="L4" s="10"/>
    </row>
    <row r="5" spans="2:12" ht="15.75" thickBot="1" x14ac:dyDescent="0.3">
      <c r="B5" s="348" t="s">
        <v>41</v>
      </c>
      <c r="C5" s="401"/>
      <c r="D5" s="402"/>
      <c r="E5" s="402"/>
      <c r="F5" s="403"/>
      <c r="G5" s="348" t="s">
        <v>772</v>
      </c>
      <c r="H5" s="379"/>
    </row>
    <row r="6" spans="2:12" ht="15.75" thickBot="1" x14ac:dyDescent="0.3">
      <c r="B6" s="348" t="s">
        <v>42</v>
      </c>
      <c r="C6" s="401"/>
      <c r="D6" s="402"/>
      <c r="E6" s="402"/>
      <c r="F6" s="403"/>
      <c r="G6" s="348" t="s">
        <v>772</v>
      </c>
      <c r="H6" s="379"/>
    </row>
    <row r="7" spans="2:12" ht="7.5" customHeight="1" thickBot="1" x14ac:dyDescent="0.3">
      <c r="B7" s="13"/>
      <c r="C7" s="13"/>
      <c r="D7" s="13"/>
      <c r="E7" s="13"/>
      <c r="F7" s="13"/>
      <c r="G7" s="13"/>
      <c r="H7" s="13"/>
    </row>
    <row r="8" spans="2:12" ht="15.75" customHeight="1" thickBot="1" x14ac:dyDescent="0.3">
      <c r="B8" s="404" t="s">
        <v>46</v>
      </c>
      <c r="C8" s="405"/>
      <c r="D8" s="405"/>
      <c r="E8" s="405"/>
      <c r="F8" s="405"/>
      <c r="G8" s="405"/>
      <c r="H8" s="406"/>
    </row>
    <row r="9" spans="2:12" ht="15.75" customHeight="1" thickBot="1" x14ac:dyDescent="0.3">
      <c r="B9" s="393" t="s">
        <v>43</v>
      </c>
      <c r="C9" s="394"/>
      <c r="D9" s="401" t="s">
        <v>1192</v>
      </c>
      <c r="E9" s="402"/>
      <c r="F9" s="402"/>
      <c r="G9" s="402"/>
      <c r="H9" s="403"/>
    </row>
    <row r="10" spans="2:12" ht="15.75" customHeight="1" thickBot="1" x14ac:dyDescent="0.3">
      <c r="B10" s="393" t="s">
        <v>44</v>
      </c>
      <c r="C10" s="394"/>
      <c r="D10" s="401"/>
      <c r="E10" s="402"/>
      <c r="F10" s="402"/>
      <c r="G10" s="402"/>
      <c r="H10" s="403"/>
    </row>
    <row r="11" spans="2:12" ht="15.75" customHeight="1" thickBot="1" x14ac:dyDescent="0.3">
      <c r="B11" s="393" t="s">
        <v>45</v>
      </c>
      <c r="C11" s="394"/>
      <c r="D11" s="401"/>
      <c r="E11" s="402"/>
      <c r="F11" s="402"/>
      <c r="G11" s="402"/>
      <c r="H11" s="403"/>
    </row>
    <row r="12" spans="2:12" ht="7.5" customHeight="1" thickBot="1" x14ac:dyDescent="0.3">
      <c r="B12" s="13"/>
      <c r="C12" s="13"/>
      <c r="D12" s="13"/>
      <c r="E12" s="13"/>
      <c r="F12" s="13"/>
      <c r="G12" s="13"/>
      <c r="H12" s="13"/>
    </row>
    <row r="13" spans="2:12" ht="15.75" customHeight="1" thickBot="1" x14ac:dyDescent="0.3">
      <c r="B13" s="410" t="s">
        <v>47</v>
      </c>
      <c r="C13" s="411"/>
      <c r="D13" s="411"/>
      <c r="E13" s="411"/>
      <c r="F13" s="411"/>
      <c r="G13" s="411"/>
      <c r="H13" s="412"/>
    </row>
    <row r="14" spans="2:12" ht="15.75" customHeight="1" thickBot="1" x14ac:dyDescent="0.3">
      <c r="B14" s="393" t="s">
        <v>48</v>
      </c>
      <c r="C14" s="394"/>
      <c r="D14" s="398"/>
      <c r="E14" s="399"/>
      <c r="F14" s="399"/>
      <c r="G14" s="399"/>
      <c r="H14" s="400"/>
    </row>
    <row r="15" spans="2:12" ht="15.75" customHeight="1" thickBot="1" x14ac:dyDescent="0.3">
      <c r="B15" s="393" t="s">
        <v>770</v>
      </c>
      <c r="C15" s="394"/>
      <c r="D15" s="398"/>
      <c r="E15" s="399"/>
      <c r="F15" s="399"/>
      <c r="G15" s="399"/>
      <c r="H15" s="400"/>
    </row>
    <row r="16" spans="2:12" ht="15.75" customHeight="1" thickBot="1" x14ac:dyDescent="0.3">
      <c r="B16" s="393" t="s">
        <v>45</v>
      </c>
      <c r="C16" s="394"/>
      <c r="D16" s="395"/>
      <c r="E16" s="396"/>
      <c r="F16" s="396"/>
      <c r="G16" s="396"/>
      <c r="H16" s="397"/>
    </row>
    <row r="17" spans="2:15" ht="15.75" customHeight="1" thickBot="1" x14ac:dyDescent="0.3">
      <c r="B17" s="393" t="s">
        <v>771</v>
      </c>
      <c r="C17" s="394"/>
      <c r="D17" s="395"/>
      <c r="E17" s="396"/>
      <c r="F17" s="396"/>
      <c r="G17" s="396"/>
      <c r="H17" s="397"/>
    </row>
    <row r="18" spans="2:15" ht="15.75" customHeight="1" thickBot="1" x14ac:dyDescent="0.3">
      <c r="B18" s="387" t="s">
        <v>49</v>
      </c>
      <c r="C18" s="388"/>
      <c r="D18" s="395"/>
      <c r="E18" s="396"/>
      <c r="F18" s="396"/>
      <c r="G18" s="396"/>
      <c r="H18" s="397"/>
    </row>
    <row r="19" spans="2:15" ht="15.75" customHeight="1" thickBot="1" x14ac:dyDescent="0.3">
      <c r="B19" s="389"/>
      <c r="C19" s="390"/>
      <c r="D19" s="395"/>
      <c r="E19" s="396"/>
      <c r="F19" s="396"/>
      <c r="G19" s="396"/>
      <c r="H19" s="397"/>
    </row>
    <row r="20" spans="2:15" ht="15.75" customHeight="1" thickBot="1" x14ac:dyDescent="0.3">
      <c r="B20" s="391"/>
      <c r="C20" s="392"/>
      <c r="D20" s="395"/>
      <c r="E20" s="396"/>
      <c r="F20" s="396"/>
      <c r="G20" s="396"/>
      <c r="H20" s="397"/>
    </row>
    <row r="21" spans="2:15" ht="7.5" customHeight="1" thickBot="1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ht="15.75" customHeight="1" thickBot="1" x14ac:dyDescent="0.3">
      <c r="B22" s="384" t="s">
        <v>776</v>
      </c>
      <c r="C22" s="385"/>
      <c r="D22" s="385"/>
      <c r="E22" s="385"/>
      <c r="F22" s="385"/>
      <c r="G22" s="385"/>
      <c r="H22" s="386"/>
      <c r="I22" s="349"/>
      <c r="J22" s="349"/>
      <c r="K22" s="349"/>
      <c r="L22" s="349"/>
      <c r="M22" s="349"/>
      <c r="N22" s="349"/>
      <c r="O22" s="349"/>
    </row>
    <row r="23" spans="2:15" ht="7.5" customHeight="1" thickBot="1" x14ac:dyDescent="0.3"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</row>
    <row r="24" spans="2:15" s="208" customFormat="1" ht="24.75" customHeight="1" thickBot="1" x14ac:dyDescent="0.3">
      <c r="B24" s="354" t="s">
        <v>806</v>
      </c>
      <c r="C24" s="383"/>
      <c r="D24" s="359" t="s">
        <v>808</v>
      </c>
      <c r="E24" s="393"/>
      <c r="F24" s="415"/>
      <c r="G24" s="358" t="s">
        <v>809</v>
      </c>
      <c r="H24" s="360"/>
      <c r="I24"/>
      <c r="J24"/>
      <c r="K24"/>
      <c r="L24"/>
      <c r="M24"/>
      <c r="N24"/>
      <c r="O24"/>
    </row>
    <row r="25" spans="2:15" s="333" customFormat="1" ht="7.5" customHeight="1" thickBot="1" x14ac:dyDescent="0.25">
      <c r="B25" s="355"/>
      <c r="C25" s="352"/>
      <c r="D25" s="357"/>
      <c r="E25" s="352"/>
      <c r="F25" s="352"/>
      <c r="G25" s="357"/>
      <c r="H25" s="352"/>
      <c r="I25" s="3"/>
      <c r="J25" s="3"/>
      <c r="K25" s="3"/>
      <c r="L25" s="3"/>
      <c r="M25" s="3"/>
      <c r="N25" s="3"/>
      <c r="O25" s="3"/>
    </row>
    <row r="26" spans="2:15" s="208" customFormat="1" ht="24.75" customHeight="1" thickBot="1" x14ac:dyDescent="0.25">
      <c r="B26" s="356" t="s">
        <v>807</v>
      </c>
      <c r="C26" s="380"/>
      <c r="D26" s="361" t="s">
        <v>808</v>
      </c>
      <c r="E26" s="416"/>
      <c r="F26" s="415"/>
      <c r="G26" s="358" t="s">
        <v>809</v>
      </c>
      <c r="H26" s="360"/>
      <c r="I26" s="349"/>
      <c r="J26" s="349"/>
      <c r="K26" s="349"/>
      <c r="L26" s="349"/>
      <c r="M26" s="349"/>
      <c r="N26" s="349"/>
      <c r="O26" s="349"/>
    </row>
    <row r="27" spans="2:15" ht="7.5" customHeight="1" thickBot="1" x14ac:dyDescent="0.3">
      <c r="B27" s="365"/>
      <c r="C27" s="365"/>
      <c r="D27" s="365"/>
      <c r="E27" s="365"/>
      <c r="F27" s="365"/>
      <c r="G27" s="365"/>
      <c r="H27" s="365"/>
      <c r="I27" s="350"/>
      <c r="J27" s="350"/>
      <c r="K27" s="350"/>
      <c r="L27" s="350"/>
      <c r="M27" s="350"/>
      <c r="N27" s="350"/>
      <c r="O27" s="350"/>
    </row>
    <row r="28" spans="2:15" ht="15.75" customHeight="1" thickBot="1" x14ac:dyDescent="0.3">
      <c r="B28" s="417" t="s">
        <v>785</v>
      </c>
      <c r="C28" s="418"/>
      <c r="D28" s="418"/>
      <c r="E28" s="418"/>
      <c r="F28" s="418"/>
      <c r="G28" s="418"/>
      <c r="H28" s="419"/>
      <c r="I28" s="349"/>
      <c r="J28" s="349"/>
      <c r="K28" s="349"/>
      <c r="L28" s="349"/>
      <c r="M28" s="349"/>
      <c r="N28" s="349"/>
      <c r="O28" s="349"/>
    </row>
    <row r="29" spans="2:15" ht="7.5" customHeight="1" thickBot="1" x14ac:dyDescent="0.3">
      <c r="B29" s="365"/>
      <c r="C29" s="365"/>
      <c r="D29" s="365"/>
      <c r="E29" s="365"/>
      <c r="F29" s="365"/>
      <c r="G29" s="365"/>
      <c r="H29" s="365"/>
      <c r="I29" s="349"/>
      <c r="J29" s="349"/>
      <c r="K29" s="349"/>
      <c r="L29" s="349"/>
      <c r="M29" s="349"/>
      <c r="N29" s="349"/>
      <c r="O29" s="349"/>
    </row>
    <row r="30" spans="2:15" s="208" customFormat="1" ht="24" customHeight="1" thickBot="1" x14ac:dyDescent="0.25">
      <c r="B30" s="353" t="s">
        <v>804</v>
      </c>
      <c r="C30" s="351"/>
      <c r="D30" s="362" t="s">
        <v>805</v>
      </c>
      <c r="E30" s="363"/>
      <c r="F30" s="364" t="s">
        <v>117</v>
      </c>
      <c r="G30" s="413"/>
      <c r="H30" s="414"/>
      <c r="I30" s="349"/>
      <c r="J30" s="349"/>
      <c r="K30" s="349"/>
      <c r="L30" s="349"/>
      <c r="M30" s="349"/>
      <c r="N30" s="349"/>
      <c r="O30" s="349"/>
    </row>
    <row r="31" spans="2:15" s="208" customFormat="1" ht="24" customHeight="1" thickBot="1" x14ac:dyDescent="0.25">
      <c r="B31" s="353" t="s">
        <v>804</v>
      </c>
      <c r="C31" s="351"/>
      <c r="D31" s="362" t="s">
        <v>805</v>
      </c>
      <c r="E31" s="363"/>
      <c r="F31" s="364" t="s">
        <v>117</v>
      </c>
      <c r="G31" s="413"/>
      <c r="H31" s="414"/>
      <c r="I31" s="349"/>
      <c r="J31" s="349"/>
      <c r="K31" s="349"/>
      <c r="L31" s="349"/>
      <c r="M31" s="349"/>
      <c r="N31" s="349"/>
      <c r="O31" s="349"/>
    </row>
    <row r="32" spans="2:15" s="208" customFormat="1" ht="24" customHeight="1" thickBot="1" x14ac:dyDescent="0.25">
      <c r="B32" s="353" t="s">
        <v>804</v>
      </c>
      <c r="C32" s="351"/>
      <c r="D32" s="362" t="s">
        <v>805</v>
      </c>
      <c r="E32" s="363"/>
      <c r="F32" s="364" t="s">
        <v>117</v>
      </c>
      <c r="G32" s="413"/>
      <c r="H32" s="414"/>
      <c r="I32" s="349"/>
      <c r="J32" s="349"/>
      <c r="K32" s="349"/>
      <c r="L32" s="349"/>
      <c r="M32" s="349"/>
      <c r="N32" s="349"/>
      <c r="O32" s="349"/>
    </row>
    <row r="33" spans="9:15" x14ac:dyDescent="0.25">
      <c r="I33" s="349"/>
      <c r="J33" s="349"/>
      <c r="K33" s="349"/>
      <c r="L33" s="349"/>
      <c r="M33" s="349"/>
      <c r="N33" s="349"/>
      <c r="O33" s="349"/>
    </row>
  </sheetData>
  <mergeCells count="32">
    <mergeCell ref="G32:H32"/>
    <mergeCell ref="E24:F24"/>
    <mergeCell ref="E26:F26"/>
    <mergeCell ref="B28:H28"/>
    <mergeCell ref="G30:H30"/>
    <mergeCell ref="G31:H31"/>
    <mergeCell ref="B2:H2"/>
    <mergeCell ref="B13:H13"/>
    <mergeCell ref="B11:C11"/>
    <mergeCell ref="D9:H9"/>
    <mergeCell ref="D10:H10"/>
    <mergeCell ref="B14:C14"/>
    <mergeCell ref="D14:H14"/>
    <mergeCell ref="D15:H15"/>
    <mergeCell ref="D16:H16"/>
    <mergeCell ref="C3:F3"/>
    <mergeCell ref="C4:F4"/>
    <mergeCell ref="C5:F5"/>
    <mergeCell ref="C6:F6"/>
    <mergeCell ref="B9:C9"/>
    <mergeCell ref="B10:C10"/>
    <mergeCell ref="B8:H8"/>
    <mergeCell ref="D11:H11"/>
    <mergeCell ref="B22:H22"/>
    <mergeCell ref="B18:C20"/>
    <mergeCell ref="B17:C17"/>
    <mergeCell ref="B16:C16"/>
    <mergeCell ref="B15:C15"/>
    <mergeCell ref="D17:H17"/>
    <mergeCell ref="D18:H18"/>
    <mergeCell ref="D19:H19"/>
    <mergeCell ref="D20:H20"/>
  </mergeCells>
  <dataValidations count="5">
    <dataValidation type="list" allowBlank="1" showInputMessage="1" showErrorMessage="1" sqref="E30:E32" xr:uid="{00000000-0002-0000-0000-000000000000}">
      <formula1>INDIRECT(C30)</formula1>
    </dataValidation>
    <dataValidation type="list" allowBlank="1" showInputMessage="1" showErrorMessage="1" sqref="D15:H15" xr:uid="{00000000-0002-0000-0000-000001000000}">
      <formula1>INDIRECT($D$14)</formula1>
    </dataValidation>
    <dataValidation type="list" allowBlank="1" showInputMessage="1" showErrorMessage="1" sqref="D16:H16" xr:uid="{00000000-0002-0000-0000-000002000000}">
      <formula1>INDIRECT($D$15)</formula1>
    </dataValidation>
    <dataValidation type="list" allowBlank="1" showInputMessage="1" showErrorMessage="1" sqref="D17:H17" xr:uid="{00000000-0002-0000-0000-000003000000}">
      <formula1>INDIRECT($D$16)</formula1>
    </dataValidation>
    <dataValidation type="list" allowBlank="1" showInputMessage="1" showErrorMessage="1" sqref="D18:H20" xr:uid="{00000000-0002-0000-0000-000004000000}">
      <formula1>INDIRECT($D$17)</formula1>
    </dataValidation>
  </dataValidations>
  <pageMargins left="0.7" right="0.7" top="0.75" bottom="0.75" header="0.3" footer="0.3"/>
  <pageSetup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Hoja2!$C$16:$C$19</xm:f>
          </x14:formula1>
          <xm:sqref>C30:C32</xm:sqref>
        </x14:dataValidation>
        <x14:dataValidation type="list" allowBlank="1" showInputMessage="1" showErrorMessage="1" xr:uid="{00000000-0002-0000-0000-000006000000}">
          <x14:formula1>
            <xm:f>Hoja2!$B$16:$B$18</xm:f>
          </x14:formula1>
          <xm:sqref>O24 O26 H24 H26</xm:sqref>
        </x14:dataValidation>
        <x14:dataValidation type="list" allowBlank="1" showInputMessage="1" showErrorMessage="1" xr:uid="{00000000-0002-0000-0000-000007000000}">
          <x14:formula1>
            <xm:f>Hoja1!$B$3:$B$6</xm:f>
          </x14:formula1>
          <xm:sqref>D14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P242"/>
  <sheetViews>
    <sheetView zoomScale="70" zoomScaleNormal="70" workbookViewId="0">
      <selection activeCell="B26" sqref="B26:I26"/>
    </sheetView>
  </sheetViews>
  <sheetFormatPr baseColWidth="10" defaultRowHeight="15" x14ac:dyDescent="0.25"/>
  <cols>
    <col min="1" max="1" width="3.28515625" customWidth="1"/>
    <col min="2" max="2" width="14.5703125" customWidth="1"/>
    <col min="3" max="3" width="89.85546875" bestFit="1" customWidth="1"/>
    <col min="4" max="4" width="44.7109375" customWidth="1"/>
    <col min="5" max="5" width="72.7109375" customWidth="1"/>
    <col min="6" max="6" width="124.5703125" customWidth="1"/>
    <col min="7" max="7" width="5.42578125" customWidth="1"/>
    <col min="8" max="8" width="67.85546875" customWidth="1"/>
    <col min="9" max="9" width="82.42578125" customWidth="1"/>
    <col min="10" max="10" width="7.5703125" customWidth="1"/>
    <col min="11" max="11" width="2.140625" customWidth="1"/>
    <col min="12" max="12" width="50.7109375" style="135" customWidth="1"/>
    <col min="13" max="13" width="30" style="135" customWidth="1"/>
    <col min="14" max="14" width="15.42578125" style="135" customWidth="1"/>
    <col min="15" max="15" width="8.5703125" style="136" bestFit="1" customWidth="1"/>
    <col min="16" max="16" width="8.85546875" style="136" bestFit="1" customWidth="1"/>
  </cols>
  <sheetData>
    <row r="2" spans="2:16" ht="15" customHeight="1" x14ac:dyDescent="0.25">
      <c r="B2" t="s">
        <v>227</v>
      </c>
      <c r="C2" t="s">
        <v>228</v>
      </c>
      <c r="E2" t="s">
        <v>229</v>
      </c>
      <c r="F2" t="s">
        <v>196</v>
      </c>
      <c r="H2" t="s">
        <v>196</v>
      </c>
      <c r="I2" t="s">
        <v>230</v>
      </c>
    </row>
    <row r="3" spans="2:16" x14ac:dyDescent="0.25">
      <c r="B3" t="s">
        <v>231</v>
      </c>
      <c r="C3" t="s">
        <v>232</v>
      </c>
      <c r="E3" s="137" t="s">
        <v>233</v>
      </c>
      <c r="F3" s="137" t="s">
        <v>234</v>
      </c>
      <c r="H3" s="138" t="s">
        <v>234</v>
      </c>
      <c r="I3" s="139" t="s">
        <v>235</v>
      </c>
      <c r="J3" s="140">
        <v>11111</v>
      </c>
      <c r="L3" s="141" t="s">
        <v>236</v>
      </c>
      <c r="M3" s="142" t="s">
        <v>237</v>
      </c>
      <c r="N3" s="141" t="s">
        <v>120</v>
      </c>
      <c r="O3" s="143" t="s">
        <v>238</v>
      </c>
      <c r="P3" s="144">
        <v>100</v>
      </c>
    </row>
    <row r="4" spans="2:16" x14ac:dyDescent="0.25">
      <c r="B4" t="s">
        <v>239</v>
      </c>
      <c r="C4" t="s">
        <v>240</v>
      </c>
      <c r="E4" s="137" t="s">
        <v>233</v>
      </c>
      <c r="F4" s="137" t="s">
        <v>241</v>
      </c>
      <c r="H4" s="138" t="s">
        <v>234</v>
      </c>
      <c r="I4" s="139" t="s">
        <v>242</v>
      </c>
      <c r="J4" s="140">
        <v>11112</v>
      </c>
      <c r="L4" s="141" t="s">
        <v>243</v>
      </c>
      <c r="M4" s="142" t="s">
        <v>237</v>
      </c>
      <c r="N4" s="141" t="s">
        <v>117</v>
      </c>
      <c r="O4" s="145">
        <v>0</v>
      </c>
      <c r="P4" s="145">
        <v>8</v>
      </c>
    </row>
    <row r="5" spans="2:16" x14ac:dyDescent="0.25">
      <c r="B5" t="s">
        <v>244</v>
      </c>
      <c r="C5" t="s">
        <v>245</v>
      </c>
      <c r="E5" s="137" t="s">
        <v>233</v>
      </c>
      <c r="F5" s="137" t="s">
        <v>246</v>
      </c>
      <c r="H5" s="146" t="s">
        <v>241</v>
      </c>
      <c r="I5" s="147" t="s">
        <v>247</v>
      </c>
      <c r="J5" s="140">
        <v>11121</v>
      </c>
      <c r="L5" s="141" t="s">
        <v>248</v>
      </c>
      <c r="M5" s="142" t="s">
        <v>237</v>
      </c>
      <c r="N5" s="141" t="s">
        <v>117</v>
      </c>
      <c r="O5" s="145">
        <v>8</v>
      </c>
      <c r="P5" s="145">
        <v>8</v>
      </c>
    </row>
    <row r="6" spans="2:16" x14ac:dyDescent="0.25">
      <c r="B6" t="s">
        <v>249</v>
      </c>
      <c r="C6" t="s">
        <v>250</v>
      </c>
      <c r="E6" s="137" t="s">
        <v>233</v>
      </c>
      <c r="F6" s="148" t="s">
        <v>251</v>
      </c>
      <c r="H6" s="146" t="s">
        <v>241</v>
      </c>
      <c r="I6" s="147" t="s">
        <v>252</v>
      </c>
      <c r="J6" s="140">
        <v>11122</v>
      </c>
      <c r="L6" s="149" t="s">
        <v>253</v>
      </c>
      <c r="M6" s="142" t="s">
        <v>254</v>
      </c>
      <c r="N6" s="149" t="s">
        <v>120</v>
      </c>
      <c r="O6" s="143" t="s">
        <v>238</v>
      </c>
      <c r="P6" s="144">
        <v>100</v>
      </c>
    </row>
    <row r="7" spans="2:16" ht="25.5" x14ac:dyDescent="0.25">
      <c r="E7" s="137" t="s">
        <v>233</v>
      </c>
      <c r="F7" s="137" t="s">
        <v>255</v>
      </c>
      <c r="H7" s="146" t="s">
        <v>241</v>
      </c>
      <c r="I7" s="147" t="s">
        <v>256</v>
      </c>
      <c r="J7" s="140">
        <v>11123</v>
      </c>
      <c r="L7" s="149" t="s">
        <v>257</v>
      </c>
      <c r="M7" s="142" t="s">
        <v>258</v>
      </c>
      <c r="N7" s="149" t="s">
        <v>120</v>
      </c>
      <c r="O7" s="150">
        <v>47</v>
      </c>
      <c r="P7" s="144">
        <v>60</v>
      </c>
    </row>
    <row r="8" spans="2:16" x14ac:dyDescent="0.25">
      <c r="E8" s="137" t="s">
        <v>233</v>
      </c>
      <c r="F8" s="137" t="s">
        <v>259</v>
      </c>
      <c r="H8" s="146" t="s">
        <v>241</v>
      </c>
      <c r="I8" s="151" t="s">
        <v>260</v>
      </c>
      <c r="J8" s="140">
        <v>11124</v>
      </c>
      <c r="L8" s="149" t="s">
        <v>261</v>
      </c>
      <c r="M8" s="142" t="s">
        <v>237</v>
      </c>
      <c r="N8" s="141" t="s">
        <v>117</v>
      </c>
      <c r="O8" s="143" t="s">
        <v>238</v>
      </c>
      <c r="P8" s="150">
        <v>4</v>
      </c>
    </row>
    <row r="9" spans="2:16" ht="25.5" x14ac:dyDescent="0.25">
      <c r="E9" s="152" t="s">
        <v>262</v>
      </c>
      <c r="F9" s="152" t="s">
        <v>263</v>
      </c>
      <c r="H9" s="153" t="s">
        <v>246</v>
      </c>
      <c r="I9" s="154" t="s">
        <v>264</v>
      </c>
      <c r="J9" s="140">
        <v>11131</v>
      </c>
      <c r="L9" s="141" t="s">
        <v>265</v>
      </c>
      <c r="M9" s="142" t="s">
        <v>258</v>
      </c>
      <c r="N9" s="141" t="s">
        <v>120</v>
      </c>
      <c r="O9" s="145">
        <v>71.099999999999994</v>
      </c>
      <c r="P9" s="155">
        <v>100</v>
      </c>
    </row>
    <row r="10" spans="2:16" x14ac:dyDescent="0.25">
      <c r="B10" s="156" t="s">
        <v>231</v>
      </c>
      <c r="C10" s="156" t="s">
        <v>233</v>
      </c>
      <c r="E10" s="152" t="s">
        <v>262</v>
      </c>
      <c r="F10" s="152" t="s">
        <v>266</v>
      </c>
      <c r="H10" s="153" t="s">
        <v>246</v>
      </c>
      <c r="I10" s="154" t="s">
        <v>267</v>
      </c>
      <c r="J10" s="140">
        <v>11132</v>
      </c>
      <c r="L10" s="141" t="s">
        <v>268</v>
      </c>
      <c r="M10" s="142" t="s">
        <v>254</v>
      </c>
      <c r="N10" s="141" t="s">
        <v>120</v>
      </c>
      <c r="O10" s="145">
        <v>0</v>
      </c>
      <c r="P10" s="155">
        <v>100</v>
      </c>
    </row>
    <row r="11" spans="2:16" ht="25.5" x14ac:dyDescent="0.25">
      <c r="B11" s="156" t="s">
        <v>231</v>
      </c>
      <c r="C11" s="156" t="s">
        <v>262</v>
      </c>
      <c r="E11" s="157" t="s">
        <v>269</v>
      </c>
      <c r="F11" s="157" t="s">
        <v>270</v>
      </c>
      <c r="H11" s="153" t="s">
        <v>246</v>
      </c>
      <c r="I11" s="154" t="s">
        <v>271</v>
      </c>
      <c r="J11" s="140">
        <v>11133</v>
      </c>
      <c r="L11" s="141" t="s">
        <v>272</v>
      </c>
      <c r="M11" s="142" t="s">
        <v>237</v>
      </c>
      <c r="N11" s="141" t="s">
        <v>117</v>
      </c>
      <c r="O11" s="145">
        <v>0</v>
      </c>
      <c r="P11" s="155">
        <v>1</v>
      </c>
    </row>
    <row r="12" spans="2:16" x14ac:dyDescent="0.25">
      <c r="B12" s="156" t="s">
        <v>231</v>
      </c>
      <c r="C12" s="156" t="s">
        <v>269</v>
      </c>
      <c r="E12" s="157" t="s">
        <v>269</v>
      </c>
      <c r="F12" s="157" t="s">
        <v>273</v>
      </c>
      <c r="H12" s="153" t="s">
        <v>246</v>
      </c>
      <c r="I12" s="154" t="s">
        <v>274</v>
      </c>
      <c r="J12" s="140">
        <v>11134</v>
      </c>
      <c r="L12" s="149" t="s">
        <v>275</v>
      </c>
      <c r="M12" s="142" t="s">
        <v>258</v>
      </c>
      <c r="N12" s="149" t="s">
        <v>120</v>
      </c>
      <c r="O12" s="150">
        <v>50</v>
      </c>
      <c r="P12" s="150">
        <v>100</v>
      </c>
    </row>
    <row r="13" spans="2:16" x14ac:dyDescent="0.25">
      <c r="B13" s="158" t="s">
        <v>239</v>
      </c>
      <c r="C13" s="158" t="s">
        <v>276</v>
      </c>
      <c r="E13" s="157" t="s">
        <v>269</v>
      </c>
      <c r="F13" s="157" t="s">
        <v>277</v>
      </c>
      <c r="H13" s="153" t="s">
        <v>246</v>
      </c>
      <c r="I13" s="154" t="s">
        <v>278</v>
      </c>
      <c r="J13" s="140">
        <v>11135</v>
      </c>
      <c r="L13" s="149" t="s">
        <v>279</v>
      </c>
      <c r="M13" s="142" t="s">
        <v>237</v>
      </c>
      <c r="N13" s="141" t="s">
        <v>117</v>
      </c>
      <c r="O13" s="150" t="s">
        <v>238</v>
      </c>
      <c r="P13" s="150">
        <v>48</v>
      </c>
    </row>
    <row r="14" spans="2:16" x14ac:dyDescent="0.25">
      <c r="B14" s="158" t="s">
        <v>239</v>
      </c>
      <c r="C14" s="158" t="s">
        <v>280</v>
      </c>
      <c r="E14" s="159" t="s">
        <v>281</v>
      </c>
      <c r="F14" s="160" t="s">
        <v>282</v>
      </c>
      <c r="H14" s="153" t="s">
        <v>246</v>
      </c>
      <c r="I14" s="154" t="s">
        <v>283</v>
      </c>
      <c r="J14" s="140">
        <v>11136</v>
      </c>
      <c r="L14" s="149" t="s">
        <v>284</v>
      </c>
      <c r="M14" s="142" t="s">
        <v>237</v>
      </c>
      <c r="N14" s="149" t="s">
        <v>120</v>
      </c>
      <c r="O14" s="150">
        <v>0</v>
      </c>
      <c r="P14" s="144">
        <v>100</v>
      </c>
    </row>
    <row r="15" spans="2:16" x14ac:dyDescent="0.25">
      <c r="B15" s="158" t="s">
        <v>239</v>
      </c>
      <c r="C15" s="158" t="s">
        <v>285</v>
      </c>
      <c r="E15" s="159" t="s">
        <v>281</v>
      </c>
      <c r="F15" s="160" t="s">
        <v>286</v>
      </c>
      <c r="H15" s="161" t="s">
        <v>251</v>
      </c>
      <c r="I15" s="162" t="s">
        <v>287</v>
      </c>
      <c r="J15" s="140">
        <v>11141</v>
      </c>
      <c r="L15" s="142" t="s">
        <v>288</v>
      </c>
      <c r="M15" s="142" t="s">
        <v>237</v>
      </c>
      <c r="N15" s="142" t="s">
        <v>120</v>
      </c>
      <c r="O15" s="143">
        <v>0</v>
      </c>
      <c r="P15" s="163">
        <v>100</v>
      </c>
    </row>
    <row r="16" spans="2:16" x14ac:dyDescent="0.25">
      <c r="B16" s="158" t="s">
        <v>239</v>
      </c>
      <c r="C16" s="158" t="s">
        <v>289</v>
      </c>
      <c r="E16" s="159" t="s">
        <v>281</v>
      </c>
      <c r="F16" s="160" t="s">
        <v>290</v>
      </c>
      <c r="H16" s="164" t="s">
        <v>255</v>
      </c>
      <c r="I16" s="165" t="s">
        <v>291</v>
      </c>
      <c r="J16" s="140">
        <v>11151</v>
      </c>
      <c r="L16" s="149" t="s">
        <v>292</v>
      </c>
      <c r="M16" s="142" t="s">
        <v>237</v>
      </c>
      <c r="N16" s="149" t="s">
        <v>120</v>
      </c>
      <c r="O16" s="150">
        <v>0</v>
      </c>
      <c r="P16" s="144">
        <v>100</v>
      </c>
    </row>
    <row r="17" spans="2:16" ht="25.5" x14ac:dyDescent="0.25">
      <c r="B17" s="158" t="s">
        <v>239</v>
      </c>
      <c r="C17" s="158" t="s">
        <v>293</v>
      </c>
      <c r="E17" s="159" t="s">
        <v>281</v>
      </c>
      <c r="F17" s="160" t="s">
        <v>294</v>
      </c>
      <c r="H17" s="164" t="s">
        <v>255</v>
      </c>
      <c r="I17" s="165" t="s">
        <v>295</v>
      </c>
      <c r="J17" s="140">
        <v>11152</v>
      </c>
      <c r="L17" s="149" t="s">
        <v>296</v>
      </c>
      <c r="M17" s="142" t="s">
        <v>258</v>
      </c>
      <c r="N17" s="149" t="s">
        <v>120</v>
      </c>
      <c r="O17" s="150">
        <v>10</v>
      </c>
      <c r="P17" s="144">
        <v>100</v>
      </c>
    </row>
    <row r="18" spans="2:16" ht="25.5" x14ac:dyDescent="0.25">
      <c r="B18" s="166" t="s">
        <v>244</v>
      </c>
      <c r="C18" s="166" t="s">
        <v>297</v>
      </c>
      <c r="E18" s="159" t="s">
        <v>281</v>
      </c>
      <c r="F18" s="167" t="s">
        <v>298</v>
      </c>
      <c r="H18" s="164" t="s">
        <v>255</v>
      </c>
      <c r="I18" s="165" t="s">
        <v>299</v>
      </c>
      <c r="J18" s="140">
        <v>11153</v>
      </c>
      <c r="L18" s="149" t="s">
        <v>300</v>
      </c>
      <c r="M18" s="142" t="s">
        <v>258</v>
      </c>
      <c r="N18" s="149" t="s">
        <v>120</v>
      </c>
      <c r="O18" s="150">
        <v>69.2</v>
      </c>
      <c r="P18" s="144">
        <v>100</v>
      </c>
    </row>
    <row r="19" spans="2:16" x14ac:dyDescent="0.25">
      <c r="B19" s="166" t="s">
        <v>244</v>
      </c>
      <c r="C19" s="166" t="s">
        <v>301</v>
      </c>
      <c r="E19" s="168" t="s">
        <v>280</v>
      </c>
      <c r="F19" s="169" t="s">
        <v>302</v>
      </c>
      <c r="H19" s="138" t="s">
        <v>259</v>
      </c>
      <c r="I19" s="170" t="s">
        <v>303</v>
      </c>
      <c r="J19" s="140">
        <v>11161</v>
      </c>
      <c r="L19" s="149" t="s">
        <v>304</v>
      </c>
      <c r="M19" s="142" t="s">
        <v>237</v>
      </c>
      <c r="N19" s="149" t="s">
        <v>120</v>
      </c>
      <c r="O19" s="143" t="s">
        <v>238</v>
      </c>
      <c r="P19" s="144">
        <v>100</v>
      </c>
    </row>
    <row r="20" spans="2:16" x14ac:dyDescent="0.25">
      <c r="B20" s="166" t="s">
        <v>244</v>
      </c>
      <c r="C20" s="166" t="s">
        <v>305</v>
      </c>
      <c r="E20" s="168" t="s">
        <v>280</v>
      </c>
      <c r="F20" s="169" t="s">
        <v>306</v>
      </c>
      <c r="H20" s="138" t="s">
        <v>259</v>
      </c>
      <c r="I20" s="170" t="s">
        <v>307</v>
      </c>
      <c r="J20" s="140">
        <v>11162</v>
      </c>
      <c r="L20" s="149" t="s">
        <v>308</v>
      </c>
      <c r="M20" s="142" t="s">
        <v>237</v>
      </c>
      <c r="N20" s="149" t="s">
        <v>120</v>
      </c>
      <c r="O20" s="143" t="s">
        <v>238</v>
      </c>
      <c r="P20" s="144">
        <v>100</v>
      </c>
    </row>
    <row r="21" spans="2:16" ht="24" x14ac:dyDescent="0.25">
      <c r="B21" s="166" t="s">
        <v>244</v>
      </c>
      <c r="C21" s="166" t="s">
        <v>309</v>
      </c>
      <c r="E21" s="168" t="s">
        <v>280</v>
      </c>
      <c r="F21" s="169" t="s">
        <v>310</v>
      </c>
      <c r="H21" s="138" t="s">
        <v>259</v>
      </c>
      <c r="I21" s="170" t="s">
        <v>311</v>
      </c>
      <c r="J21" s="140">
        <v>11163</v>
      </c>
      <c r="L21" s="149" t="s">
        <v>312</v>
      </c>
      <c r="M21" s="142" t="s">
        <v>237</v>
      </c>
      <c r="N21" s="141" t="s">
        <v>117</v>
      </c>
      <c r="O21" s="150">
        <v>4</v>
      </c>
      <c r="P21" s="150">
        <v>4</v>
      </c>
    </row>
    <row r="22" spans="2:16" x14ac:dyDescent="0.25">
      <c r="B22" s="166" t="s">
        <v>244</v>
      </c>
      <c r="C22" s="166" t="s">
        <v>313</v>
      </c>
      <c r="E22" s="168" t="s">
        <v>280</v>
      </c>
      <c r="F22" s="169" t="s">
        <v>314</v>
      </c>
      <c r="H22" s="138" t="s">
        <v>259</v>
      </c>
      <c r="I22" s="170" t="s">
        <v>315</v>
      </c>
      <c r="J22" s="140">
        <v>11164</v>
      </c>
      <c r="L22" s="149" t="s">
        <v>316</v>
      </c>
      <c r="M22" s="142" t="s">
        <v>237</v>
      </c>
      <c r="N22" s="141" t="s">
        <v>117</v>
      </c>
      <c r="O22" s="150">
        <v>4</v>
      </c>
      <c r="P22" s="150">
        <v>4</v>
      </c>
    </row>
    <row r="23" spans="2:16" ht="25.5" x14ac:dyDescent="0.25">
      <c r="B23" s="166" t="s">
        <v>244</v>
      </c>
      <c r="C23" s="166" t="s">
        <v>317</v>
      </c>
      <c r="E23" s="171" t="s">
        <v>285</v>
      </c>
      <c r="F23" s="171" t="s">
        <v>318</v>
      </c>
      <c r="H23" s="172" t="s">
        <v>263</v>
      </c>
      <c r="I23" s="173" t="s">
        <v>319</v>
      </c>
      <c r="J23" s="140">
        <v>11211</v>
      </c>
      <c r="L23" s="149" t="s">
        <v>320</v>
      </c>
      <c r="M23" s="142" t="s">
        <v>237</v>
      </c>
      <c r="N23" s="141" t="s">
        <v>117</v>
      </c>
      <c r="O23" s="150">
        <v>1</v>
      </c>
      <c r="P23" s="150">
        <v>2</v>
      </c>
    </row>
    <row r="24" spans="2:16" ht="24" x14ac:dyDescent="0.25">
      <c r="B24" s="174" t="s">
        <v>249</v>
      </c>
      <c r="C24" s="174" t="s">
        <v>321</v>
      </c>
      <c r="E24" s="171" t="s">
        <v>285</v>
      </c>
      <c r="F24" s="171" t="s">
        <v>322</v>
      </c>
      <c r="H24" s="172" t="s">
        <v>263</v>
      </c>
      <c r="I24" s="173" t="s">
        <v>323</v>
      </c>
      <c r="J24" s="140">
        <v>11212</v>
      </c>
      <c r="L24" s="149" t="s">
        <v>324</v>
      </c>
      <c r="M24" s="142" t="s">
        <v>325</v>
      </c>
      <c r="N24" s="149" t="s">
        <v>120</v>
      </c>
      <c r="O24" s="150">
        <v>25</v>
      </c>
      <c r="P24" s="144">
        <v>25</v>
      </c>
    </row>
    <row r="25" spans="2:16" x14ac:dyDescent="0.25">
      <c r="B25" s="174" t="s">
        <v>249</v>
      </c>
      <c r="C25" s="174" t="s">
        <v>326</v>
      </c>
      <c r="E25" s="171" t="s">
        <v>285</v>
      </c>
      <c r="F25" s="171" t="s">
        <v>327</v>
      </c>
      <c r="H25" s="172" t="s">
        <v>263</v>
      </c>
      <c r="I25" s="173" t="s">
        <v>328</v>
      </c>
      <c r="J25" s="140">
        <v>11213</v>
      </c>
      <c r="L25" s="149" t="s">
        <v>329</v>
      </c>
      <c r="M25" s="142" t="s">
        <v>237</v>
      </c>
      <c r="N25" s="149" t="s">
        <v>120</v>
      </c>
      <c r="O25" s="143" t="s">
        <v>238</v>
      </c>
      <c r="P25" s="144">
        <v>100</v>
      </c>
    </row>
    <row r="26" spans="2:16" ht="25.5" x14ac:dyDescent="0.25">
      <c r="B26" s="174" t="s">
        <v>249</v>
      </c>
      <c r="C26" s="174" t="s">
        <v>330</v>
      </c>
      <c r="E26" s="171" t="s">
        <v>285</v>
      </c>
      <c r="F26" s="171" t="s">
        <v>331</v>
      </c>
      <c r="H26" s="172" t="s">
        <v>263</v>
      </c>
      <c r="I26" s="175" t="s">
        <v>332</v>
      </c>
      <c r="J26" s="140">
        <v>11214</v>
      </c>
      <c r="L26" s="149" t="s">
        <v>333</v>
      </c>
      <c r="M26" s="142" t="s">
        <v>258</v>
      </c>
      <c r="N26" s="149" t="s">
        <v>334</v>
      </c>
      <c r="O26" s="150" t="s">
        <v>335</v>
      </c>
      <c r="P26" s="150" t="s">
        <v>336</v>
      </c>
    </row>
    <row r="27" spans="2:16" ht="25.5" x14ac:dyDescent="0.25">
      <c r="E27" s="171" t="s">
        <v>285</v>
      </c>
      <c r="F27" s="171" t="s">
        <v>337</v>
      </c>
      <c r="H27" s="176" t="s">
        <v>266</v>
      </c>
      <c r="I27" s="177" t="s">
        <v>338</v>
      </c>
      <c r="J27" s="140">
        <v>11221</v>
      </c>
      <c r="L27" s="149" t="s">
        <v>339</v>
      </c>
      <c r="M27" s="142" t="s">
        <v>258</v>
      </c>
      <c r="N27" s="149" t="s">
        <v>334</v>
      </c>
      <c r="O27" s="150">
        <v>55</v>
      </c>
      <c r="P27" s="150">
        <v>80</v>
      </c>
    </row>
    <row r="28" spans="2:16" ht="25.5" x14ac:dyDescent="0.25">
      <c r="E28" s="171" t="s">
        <v>285</v>
      </c>
      <c r="F28" s="171" t="s">
        <v>340</v>
      </c>
      <c r="H28" s="176" t="s">
        <v>266</v>
      </c>
      <c r="I28" s="177" t="s">
        <v>341</v>
      </c>
      <c r="J28" s="140">
        <v>11222</v>
      </c>
      <c r="L28" s="178" t="s">
        <v>342</v>
      </c>
      <c r="M28" s="142" t="s">
        <v>258</v>
      </c>
      <c r="N28" s="141" t="s">
        <v>117</v>
      </c>
      <c r="O28" s="150">
        <v>47</v>
      </c>
      <c r="P28" s="150">
        <v>120</v>
      </c>
    </row>
    <row r="29" spans="2:16" ht="25.5" x14ac:dyDescent="0.25">
      <c r="C29" s="179" t="s">
        <v>343</v>
      </c>
      <c r="D29" t="s">
        <v>1175</v>
      </c>
      <c r="E29" s="171" t="s">
        <v>285</v>
      </c>
      <c r="F29" s="171" t="s">
        <v>344</v>
      </c>
      <c r="H29" s="176" t="s">
        <v>266</v>
      </c>
      <c r="I29" s="177" t="s">
        <v>345</v>
      </c>
      <c r="J29" s="140">
        <v>11223</v>
      </c>
      <c r="L29" s="178" t="s">
        <v>346</v>
      </c>
      <c r="M29" s="180" t="s">
        <v>325</v>
      </c>
      <c r="N29" s="141" t="s">
        <v>117</v>
      </c>
      <c r="O29" s="150">
        <v>47</v>
      </c>
      <c r="P29" s="150">
        <v>47</v>
      </c>
    </row>
    <row r="30" spans="2:16" ht="25.5" x14ac:dyDescent="0.25">
      <c r="C30" s="179" t="s">
        <v>347</v>
      </c>
      <c r="D30" t="s">
        <v>1176</v>
      </c>
      <c r="E30" s="181" t="s">
        <v>289</v>
      </c>
      <c r="F30" s="181" t="s">
        <v>348</v>
      </c>
      <c r="H30" s="176" t="s">
        <v>266</v>
      </c>
      <c r="I30" s="177" t="s">
        <v>349</v>
      </c>
      <c r="J30" s="140">
        <v>11224</v>
      </c>
      <c r="L30" s="149" t="s">
        <v>350</v>
      </c>
      <c r="M30" s="142" t="s">
        <v>237</v>
      </c>
      <c r="N30" s="149" t="s">
        <v>120</v>
      </c>
      <c r="O30" s="143" t="s">
        <v>238</v>
      </c>
      <c r="P30" s="150">
        <v>100</v>
      </c>
    </row>
    <row r="31" spans="2:16" ht="25.5" x14ac:dyDescent="0.25">
      <c r="C31" s="179" t="s">
        <v>351</v>
      </c>
      <c r="D31" t="s">
        <v>1189</v>
      </c>
      <c r="E31" s="181" t="s">
        <v>289</v>
      </c>
      <c r="F31" s="181" t="s">
        <v>352</v>
      </c>
      <c r="H31" s="182" t="s">
        <v>270</v>
      </c>
      <c r="I31" s="183" t="s">
        <v>353</v>
      </c>
      <c r="J31" s="140">
        <v>11311</v>
      </c>
      <c r="L31" s="149" t="s">
        <v>354</v>
      </c>
      <c r="M31" s="142" t="s">
        <v>237</v>
      </c>
      <c r="N31" s="141" t="s">
        <v>117</v>
      </c>
      <c r="O31" s="150">
        <v>9</v>
      </c>
      <c r="P31" s="150">
        <v>30</v>
      </c>
    </row>
    <row r="32" spans="2:16" ht="25.5" x14ac:dyDescent="0.25">
      <c r="C32" s="179" t="s">
        <v>355</v>
      </c>
      <c r="D32" t="s">
        <v>1179</v>
      </c>
      <c r="E32" s="184" t="s">
        <v>293</v>
      </c>
      <c r="F32" s="184" t="s">
        <v>356</v>
      </c>
      <c r="H32" s="182" t="s">
        <v>270</v>
      </c>
      <c r="I32" s="183" t="s">
        <v>357</v>
      </c>
      <c r="J32" s="140">
        <v>11312</v>
      </c>
      <c r="L32" s="149" t="s">
        <v>358</v>
      </c>
      <c r="M32" s="142" t="s">
        <v>237</v>
      </c>
      <c r="N32" s="141" t="s">
        <v>117</v>
      </c>
      <c r="O32" s="143" t="s">
        <v>238</v>
      </c>
      <c r="P32" s="144">
        <v>10</v>
      </c>
    </row>
    <row r="33" spans="2:16" x14ac:dyDescent="0.25">
      <c r="C33" s="185" t="s">
        <v>359</v>
      </c>
      <c r="D33" t="s">
        <v>1180</v>
      </c>
      <c r="E33" s="184" t="s">
        <v>293</v>
      </c>
      <c r="F33" s="184" t="s">
        <v>360</v>
      </c>
      <c r="H33" s="182" t="s">
        <v>270</v>
      </c>
      <c r="I33" s="183" t="s">
        <v>361</v>
      </c>
      <c r="J33" s="140">
        <v>11313</v>
      </c>
      <c r="L33" s="149" t="s">
        <v>362</v>
      </c>
      <c r="M33" s="142" t="s">
        <v>258</v>
      </c>
      <c r="N33" s="149" t="s">
        <v>120</v>
      </c>
      <c r="O33" s="144">
        <v>73.3</v>
      </c>
      <c r="P33" s="144">
        <v>80</v>
      </c>
    </row>
    <row r="34" spans="2:16" x14ac:dyDescent="0.25">
      <c r="C34" s="179" t="s">
        <v>363</v>
      </c>
      <c r="D34" t="s">
        <v>1177</v>
      </c>
      <c r="E34" s="184" t="s">
        <v>293</v>
      </c>
      <c r="F34" s="184" t="s">
        <v>364</v>
      </c>
      <c r="H34" s="186" t="s">
        <v>273</v>
      </c>
      <c r="I34" s="187" t="s">
        <v>365</v>
      </c>
      <c r="J34" s="140">
        <v>11321</v>
      </c>
      <c r="L34" s="149" t="s">
        <v>366</v>
      </c>
      <c r="M34" s="142" t="s">
        <v>258</v>
      </c>
      <c r="N34" s="149" t="s">
        <v>367</v>
      </c>
      <c r="O34" s="144">
        <v>10</v>
      </c>
      <c r="P34" s="144">
        <v>100</v>
      </c>
    </row>
    <row r="35" spans="2:16" x14ac:dyDescent="0.25">
      <c r="C35" s="179" t="s">
        <v>368</v>
      </c>
      <c r="D35" t="s">
        <v>1188</v>
      </c>
      <c r="E35" s="184" t="s">
        <v>293</v>
      </c>
      <c r="F35" s="184" t="s">
        <v>369</v>
      </c>
      <c r="H35" s="186" t="s">
        <v>273</v>
      </c>
      <c r="I35" s="188" t="s">
        <v>370</v>
      </c>
      <c r="J35" s="140">
        <v>11322</v>
      </c>
      <c r="L35" s="141" t="s">
        <v>371</v>
      </c>
      <c r="M35" s="142" t="s">
        <v>237</v>
      </c>
      <c r="N35" s="141" t="s">
        <v>117</v>
      </c>
      <c r="O35" s="143" t="s">
        <v>238</v>
      </c>
      <c r="P35" s="145">
        <v>302</v>
      </c>
    </row>
    <row r="36" spans="2:16" x14ac:dyDescent="0.25">
      <c r="C36" s="179" t="s">
        <v>372</v>
      </c>
      <c r="D36" t="s">
        <v>1178</v>
      </c>
      <c r="E36" s="184" t="s">
        <v>293</v>
      </c>
      <c r="F36" s="184" t="s">
        <v>373</v>
      </c>
      <c r="H36" s="186" t="s">
        <v>273</v>
      </c>
      <c r="I36" s="188" t="s">
        <v>374</v>
      </c>
      <c r="J36" s="140">
        <v>11323</v>
      </c>
      <c r="L36" s="189" t="s">
        <v>375</v>
      </c>
      <c r="M36" s="142" t="s">
        <v>258</v>
      </c>
      <c r="N36" s="141" t="s">
        <v>117</v>
      </c>
      <c r="O36" s="145">
        <v>67</v>
      </c>
      <c r="P36" s="145">
        <v>80</v>
      </c>
    </row>
    <row r="37" spans="2:16" ht="25.5" x14ac:dyDescent="0.25">
      <c r="C37" s="179" t="s">
        <v>376</v>
      </c>
      <c r="D37" t="s">
        <v>1181</v>
      </c>
      <c r="E37" s="190" t="s">
        <v>297</v>
      </c>
      <c r="F37" s="190" t="s">
        <v>377</v>
      </c>
      <c r="H37" s="191" t="s">
        <v>277</v>
      </c>
      <c r="I37" s="192" t="s">
        <v>378</v>
      </c>
      <c r="J37" s="193">
        <v>11331</v>
      </c>
      <c r="L37" s="194" t="s">
        <v>379</v>
      </c>
      <c r="M37" s="180" t="s">
        <v>237</v>
      </c>
      <c r="N37" s="141" t="s">
        <v>117</v>
      </c>
      <c r="O37" s="143" t="s">
        <v>238</v>
      </c>
      <c r="P37" s="145">
        <v>20000</v>
      </c>
    </row>
    <row r="38" spans="2:16" ht="25.5" x14ac:dyDescent="0.25">
      <c r="C38" s="179" t="s">
        <v>380</v>
      </c>
      <c r="D38" t="s">
        <v>1182</v>
      </c>
      <c r="E38" s="190" t="s">
        <v>297</v>
      </c>
      <c r="F38" s="190" t="s">
        <v>381</v>
      </c>
      <c r="H38" s="195" t="s">
        <v>282</v>
      </c>
      <c r="I38" s="196" t="s">
        <v>382</v>
      </c>
      <c r="J38" s="140">
        <v>21111</v>
      </c>
      <c r="L38" s="149" t="s">
        <v>383</v>
      </c>
      <c r="M38" s="142" t="s">
        <v>258</v>
      </c>
      <c r="N38" s="149" t="s">
        <v>120</v>
      </c>
      <c r="O38" s="150">
        <v>62</v>
      </c>
      <c r="P38" s="150">
        <v>100</v>
      </c>
    </row>
    <row r="39" spans="2:16" x14ac:dyDescent="0.25">
      <c r="C39" s="179" t="s">
        <v>384</v>
      </c>
      <c r="D39" t="s">
        <v>1190</v>
      </c>
      <c r="E39" s="190" t="s">
        <v>297</v>
      </c>
      <c r="F39" s="190" t="s">
        <v>385</v>
      </c>
      <c r="H39" s="195" t="s">
        <v>282</v>
      </c>
      <c r="I39" s="197" t="s">
        <v>386</v>
      </c>
      <c r="J39" s="140">
        <v>21112</v>
      </c>
      <c r="L39" s="149" t="s">
        <v>387</v>
      </c>
      <c r="M39" s="142" t="s">
        <v>237</v>
      </c>
      <c r="N39" s="141" t="s">
        <v>117</v>
      </c>
      <c r="O39" s="150">
        <v>700</v>
      </c>
      <c r="P39" s="150">
        <v>1000</v>
      </c>
    </row>
    <row r="40" spans="2:16" x14ac:dyDescent="0.25">
      <c r="C40" s="179" t="s">
        <v>388</v>
      </c>
      <c r="D40" t="s">
        <v>1184</v>
      </c>
      <c r="E40" s="190" t="s">
        <v>297</v>
      </c>
      <c r="F40" s="190" t="s">
        <v>389</v>
      </c>
      <c r="H40" s="195" t="s">
        <v>282</v>
      </c>
      <c r="I40" s="197" t="s">
        <v>390</v>
      </c>
      <c r="J40" s="140">
        <v>21113</v>
      </c>
      <c r="L40" s="149" t="s">
        <v>391</v>
      </c>
      <c r="M40" s="142" t="s">
        <v>237</v>
      </c>
      <c r="N40" s="149" t="s">
        <v>120</v>
      </c>
      <c r="O40" s="143" t="s">
        <v>238</v>
      </c>
      <c r="P40" s="144">
        <v>100</v>
      </c>
    </row>
    <row r="41" spans="2:16" x14ac:dyDescent="0.25">
      <c r="C41" s="179" t="s">
        <v>773</v>
      </c>
      <c r="D41" t="s">
        <v>1183</v>
      </c>
      <c r="E41" s="198" t="s">
        <v>301</v>
      </c>
      <c r="F41" s="199" t="s">
        <v>392</v>
      </c>
      <c r="H41" s="195" t="s">
        <v>282</v>
      </c>
      <c r="I41" s="200" t="s">
        <v>393</v>
      </c>
      <c r="J41" s="140">
        <v>21114</v>
      </c>
      <c r="L41" s="149" t="s">
        <v>394</v>
      </c>
      <c r="M41" s="142" t="s">
        <v>254</v>
      </c>
      <c r="N41" s="149" t="s">
        <v>120</v>
      </c>
      <c r="O41" s="143" t="s">
        <v>238</v>
      </c>
      <c r="P41" s="144">
        <v>100</v>
      </c>
    </row>
    <row r="42" spans="2:16" ht="25.5" x14ac:dyDescent="0.25">
      <c r="C42" s="179" t="s">
        <v>395</v>
      </c>
      <c r="D42" t="s">
        <v>1185</v>
      </c>
      <c r="E42" s="198" t="s">
        <v>301</v>
      </c>
      <c r="F42" s="199" t="s">
        <v>396</v>
      </c>
      <c r="H42" s="195" t="s">
        <v>282</v>
      </c>
      <c r="I42" s="200" t="s">
        <v>397</v>
      </c>
      <c r="J42" s="140">
        <v>21115</v>
      </c>
      <c r="L42" s="201" t="s">
        <v>398</v>
      </c>
      <c r="M42" s="142" t="s">
        <v>237</v>
      </c>
      <c r="N42" s="141" t="s">
        <v>117</v>
      </c>
      <c r="O42" s="150">
        <v>3</v>
      </c>
      <c r="P42" s="150">
        <v>10</v>
      </c>
    </row>
    <row r="43" spans="2:16" x14ac:dyDescent="0.25">
      <c r="C43" s="179" t="s">
        <v>399</v>
      </c>
      <c r="D43" t="s">
        <v>1187</v>
      </c>
      <c r="E43" s="202" t="s">
        <v>305</v>
      </c>
      <c r="F43" s="202" t="s">
        <v>400</v>
      </c>
      <c r="H43" s="195" t="s">
        <v>282</v>
      </c>
      <c r="I43" s="197" t="s">
        <v>401</v>
      </c>
      <c r="J43" s="140">
        <v>21116</v>
      </c>
      <c r="L43" s="201" t="s">
        <v>402</v>
      </c>
      <c r="M43" s="142" t="s">
        <v>237</v>
      </c>
      <c r="N43" s="141" t="s">
        <v>117</v>
      </c>
      <c r="O43" s="150">
        <v>376</v>
      </c>
      <c r="P43" s="150">
        <v>1000</v>
      </c>
    </row>
    <row r="44" spans="2:16" x14ac:dyDescent="0.25">
      <c r="C44" s="179" t="s">
        <v>403</v>
      </c>
      <c r="D44" t="s">
        <v>1186</v>
      </c>
      <c r="E44" s="202" t="s">
        <v>305</v>
      </c>
      <c r="F44" s="202" t="s">
        <v>404</v>
      </c>
      <c r="H44" s="195" t="s">
        <v>282</v>
      </c>
      <c r="I44" s="197" t="s">
        <v>405</v>
      </c>
      <c r="J44" s="140">
        <v>21117</v>
      </c>
      <c r="L44" s="201" t="s">
        <v>406</v>
      </c>
      <c r="M44" s="142" t="s">
        <v>258</v>
      </c>
      <c r="N44" s="141" t="s">
        <v>117</v>
      </c>
      <c r="O44" s="150">
        <v>2653</v>
      </c>
      <c r="P44" s="150">
        <v>8000</v>
      </c>
    </row>
    <row r="45" spans="2:16" x14ac:dyDescent="0.25">
      <c r="E45" s="203" t="s">
        <v>309</v>
      </c>
      <c r="F45" s="203" t="s">
        <v>407</v>
      </c>
      <c r="H45" s="195" t="s">
        <v>282</v>
      </c>
      <c r="I45" s="197" t="s">
        <v>408</v>
      </c>
      <c r="J45" s="140">
        <v>21118</v>
      </c>
      <c r="L45" s="201" t="s">
        <v>409</v>
      </c>
      <c r="M45" s="142" t="s">
        <v>237</v>
      </c>
      <c r="N45" s="141" t="s">
        <v>117</v>
      </c>
      <c r="O45" s="150">
        <v>17</v>
      </c>
      <c r="P45" s="150">
        <v>40</v>
      </c>
    </row>
    <row r="46" spans="2:16" x14ac:dyDescent="0.25">
      <c r="B46" t="s">
        <v>30</v>
      </c>
      <c r="E46" s="203" t="s">
        <v>309</v>
      </c>
      <c r="F46" s="203" t="s">
        <v>410</v>
      </c>
      <c r="H46" s="204" t="s">
        <v>286</v>
      </c>
      <c r="I46" s="205" t="s">
        <v>411</v>
      </c>
      <c r="J46" s="140">
        <v>21121</v>
      </c>
      <c r="L46" s="206" t="s">
        <v>412</v>
      </c>
      <c r="M46" s="142" t="s">
        <v>254</v>
      </c>
      <c r="N46" s="149" t="s">
        <v>367</v>
      </c>
      <c r="O46" s="207">
        <v>0</v>
      </c>
      <c r="P46" s="207">
        <v>80</v>
      </c>
    </row>
    <row r="47" spans="2:16" ht="25.5" x14ac:dyDescent="0.25">
      <c r="B47" s="208" t="s">
        <v>413</v>
      </c>
      <c r="E47" s="203" t="s">
        <v>309</v>
      </c>
      <c r="F47" s="203" t="s">
        <v>414</v>
      </c>
      <c r="H47" s="204" t="s">
        <v>286</v>
      </c>
      <c r="I47" s="205" t="s">
        <v>415</v>
      </c>
      <c r="J47" s="140">
        <v>21122</v>
      </c>
      <c r="L47" s="206" t="s">
        <v>416</v>
      </c>
      <c r="M47" s="209" t="s">
        <v>258</v>
      </c>
      <c r="N47" s="141" t="s">
        <v>117</v>
      </c>
      <c r="O47" s="207">
        <v>13</v>
      </c>
      <c r="P47" s="207">
        <v>24</v>
      </c>
    </row>
    <row r="48" spans="2:16" x14ac:dyDescent="0.25">
      <c r="B48" s="208" t="s">
        <v>417</v>
      </c>
      <c r="E48" s="202" t="s">
        <v>313</v>
      </c>
      <c r="F48" s="202" t="s">
        <v>418</v>
      </c>
      <c r="H48" s="204" t="s">
        <v>286</v>
      </c>
      <c r="I48" s="205" t="s">
        <v>419</v>
      </c>
      <c r="J48" s="140">
        <v>21123</v>
      </c>
      <c r="L48" s="206" t="s">
        <v>420</v>
      </c>
      <c r="M48" s="142" t="s">
        <v>325</v>
      </c>
      <c r="N48" s="149" t="s">
        <v>367</v>
      </c>
      <c r="O48" s="210">
        <v>100</v>
      </c>
      <c r="P48" s="211">
        <v>100</v>
      </c>
    </row>
    <row r="49" spans="5:16" x14ac:dyDescent="0.25">
      <c r="E49" s="202" t="s">
        <v>313</v>
      </c>
      <c r="F49" s="202" t="s">
        <v>421</v>
      </c>
      <c r="H49" s="204" t="s">
        <v>286</v>
      </c>
      <c r="I49" s="205" t="s">
        <v>422</v>
      </c>
      <c r="J49" s="140">
        <v>21124</v>
      </c>
      <c r="L49" s="206" t="s">
        <v>423</v>
      </c>
      <c r="M49" s="142" t="s">
        <v>325</v>
      </c>
      <c r="N49" s="149" t="s">
        <v>367</v>
      </c>
      <c r="O49" s="211">
        <v>100</v>
      </c>
      <c r="P49" s="211">
        <v>100</v>
      </c>
    </row>
    <row r="50" spans="5:16" x14ac:dyDescent="0.25">
      <c r="E50" s="199" t="s">
        <v>317</v>
      </c>
      <c r="F50" s="199" t="s">
        <v>424</v>
      </c>
      <c r="H50" s="212" t="s">
        <v>290</v>
      </c>
      <c r="I50" s="213" t="s">
        <v>425</v>
      </c>
      <c r="J50" s="140">
        <v>21131</v>
      </c>
      <c r="L50" s="206" t="s">
        <v>426</v>
      </c>
      <c r="M50" s="142" t="s">
        <v>254</v>
      </c>
      <c r="N50" s="141" t="s">
        <v>117</v>
      </c>
      <c r="O50" s="210" t="s">
        <v>238</v>
      </c>
      <c r="P50" s="211">
        <v>600</v>
      </c>
    </row>
    <row r="51" spans="5:16" ht="25.5" x14ac:dyDescent="0.25">
      <c r="E51" s="214" t="s">
        <v>321</v>
      </c>
      <c r="F51" s="214" t="s">
        <v>427</v>
      </c>
      <c r="H51" s="212" t="s">
        <v>290</v>
      </c>
      <c r="I51" s="213" t="s">
        <v>428</v>
      </c>
      <c r="J51" s="140">
        <v>21132</v>
      </c>
      <c r="L51" s="206" t="s">
        <v>429</v>
      </c>
      <c r="M51" s="142" t="s">
        <v>237</v>
      </c>
      <c r="N51" s="141" t="s">
        <v>117</v>
      </c>
      <c r="O51" s="207">
        <v>2</v>
      </c>
      <c r="P51" s="207">
        <v>6</v>
      </c>
    </row>
    <row r="52" spans="5:16" ht="25.5" x14ac:dyDescent="0.25">
      <c r="E52" s="214" t="s">
        <v>321</v>
      </c>
      <c r="F52" s="214" t="s">
        <v>430</v>
      </c>
      <c r="H52" s="215" t="s">
        <v>294</v>
      </c>
      <c r="I52" s="216" t="s">
        <v>431</v>
      </c>
      <c r="J52" s="140">
        <v>21141</v>
      </c>
      <c r="L52" s="206" t="s">
        <v>432</v>
      </c>
      <c r="M52" s="142" t="s">
        <v>237</v>
      </c>
      <c r="N52" s="141" t="s">
        <v>117</v>
      </c>
      <c r="O52" s="210" t="s">
        <v>238</v>
      </c>
      <c r="P52" s="211">
        <v>8</v>
      </c>
    </row>
    <row r="53" spans="5:16" x14ac:dyDescent="0.25">
      <c r="E53" s="214" t="s">
        <v>321</v>
      </c>
      <c r="F53" s="214" t="s">
        <v>433</v>
      </c>
      <c r="H53" s="215" t="s">
        <v>294</v>
      </c>
      <c r="I53" s="217" t="s">
        <v>434</v>
      </c>
      <c r="J53" s="140">
        <v>21142</v>
      </c>
      <c r="L53" s="206" t="s">
        <v>435</v>
      </c>
      <c r="M53" s="142" t="s">
        <v>237</v>
      </c>
      <c r="N53" s="141" t="s">
        <v>117</v>
      </c>
      <c r="O53" s="210" t="s">
        <v>238</v>
      </c>
      <c r="P53" s="218">
        <v>100</v>
      </c>
    </row>
    <row r="54" spans="5:16" ht="25.5" x14ac:dyDescent="0.25">
      <c r="E54" s="219" t="s">
        <v>326</v>
      </c>
      <c r="F54" s="219" t="s">
        <v>436</v>
      </c>
      <c r="H54" s="215" t="s">
        <v>294</v>
      </c>
      <c r="I54" s="215" t="s">
        <v>437</v>
      </c>
      <c r="J54" s="140">
        <v>21143</v>
      </c>
      <c r="L54" s="206" t="s">
        <v>438</v>
      </c>
      <c r="M54" s="142" t="s">
        <v>237</v>
      </c>
      <c r="N54" s="141" t="s">
        <v>117</v>
      </c>
      <c r="O54" s="210" t="s">
        <v>238</v>
      </c>
      <c r="P54" s="207">
        <v>8</v>
      </c>
    </row>
    <row r="55" spans="5:16" ht="25.5" x14ac:dyDescent="0.25">
      <c r="E55" s="219" t="s">
        <v>326</v>
      </c>
      <c r="F55" s="219" t="s">
        <v>439</v>
      </c>
      <c r="H55" s="215" t="s">
        <v>294</v>
      </c>
      <c r="I55" s="216" t="s">
        <v>440</v>
      </c>
      <c r="J55" s="140">
        <v>21144</v>
      </c>
      <c r="L55" s="206" t="s">
        <v>441</v>
      </c>
      <c r="M55" s="142" t="s">
        <v>237</v>
      </c>
      <c r="N55" s="141" t="s">
        <v>117</v>
      </c>
      <c r="O55" s="210" t="s">
        <v>238</v>
      </c>
      <c r="P55" s="207">
        <v>4</v>
      </c>
    </row>
    <row r="56" spans="5:16" ht="38.25" x14ac:dyDescent="0.25">
      <c r="E56" s="219" t="s">
        <v>326</v>
      </c>
      <c r="F56" s="219" t="s">
        <v>442</v>
      </c>
      <c r="H56" s="215" t="s">
        <v>294</v>
      </c>
      <c r="I56" s="217" t="s">
        <v>443</v>
      </c>
      <c r="J56" s="140">
        <v>21145</v>
      </c>
      <c r="L56" s="206" t="s">
        <v>444</v>
      </c>
      <c r="M56" s="142" t="s">
        <v>237</v>
      </c>
      <c r="N56" s="141" t="s">
        <v>117</v>
      </c>
      <c r="O56" s="210" t="s">
        <v>238</v>
      </c>
      <c r="P56" s="211">
        <v>1000</v>
      </c>
    </row>
    <row r="57" spans="5:16" ht="25.5" x14ac:dyDescent="0.25">
      <c r="E57" s="220" t="s">
        <v>330</v>
      </c>
      <c r="F57" s="221" t="s">
        <v>445</v>
      </c>
      <c r="H57" s="215" t="s">
        <v>294</v>
      </c>
      <c r="I57" s="216" t="s">
        <v>446</v>
      </c>
      <c r="J57" s="140">
        <v>21146</v>
      </c>
      <c r="L57" s="206" t="s">
        <v>447</v>
      </c>
      <c r="M57" s="142" t="s">
        <v>237</v>
      </c>
      <c r="N57" s="141" t="s">
        <v>117</v>
      </c>
      <c r="O57" s="210" t="s">
        <v>238</v>
      </c>
      <c r="P57" s="207">
        <v>10</v>
      </c>
    </row>
    <row r="58" spans="5:16" ht="25.5" x14ac:dyDescent="0.25">
      <c r="E58" s="220" t="s">
        <v>330</v>
      </c>
      <c r="F58" s="221" t="s">
        <v>448</v>
      </c>
      <c r="H58" s="222" t="s">
        <v>298</v>
      </c>
      <c r="I58" s="223" t="s">
        <v>449</v>
      </c>
      <c r="J58" s="140">
        <v>21151</v>
      </c>
      <c r="L58" s="206" t="s">
        <v>450</v>
      </c>
      <c r="M58" s="142" t="s">
        <v>258</v>
      </c>
      <c r="N58" s="141" t="s">
        <v>117</v>
      </c>
      <c r="O58" s="207">
        <v>2</v>
      </c>
      <c r="P58" s="207">
        <v>6</v>
      </c>
    </row>
    <row r="59" spans="5:16" x14ac:dyDescent="0.25">
      <c r="E59" s="220" t="s">
        <v>330</v>
      </c>
      <c r="F59" s="221" t="s">
        <v>451</v>
      </c>
      <c r="H59" s="224" t="s">
        <v>302</v>
      </c>
      <c r="I59" s="225" t="s">
        <v>452</v>
      </c>
      <c r="J59" s="140">
        <v>21211</v>
      </c>
      <c r="L59" s="206" t="s">
        <v>453</v>
      </c>
      <c r="M59" s="142" t="s">
        <v>237</v>
      </c>
      <c r="N59" s="141" t="s">
        <v>117</v>
      </c>
      <c r="O59" s="143" t="s">
        <v>238</v>
      </c>
      <c r="P59" s="150">
        <v>100</v>
      </c>
    </row>
    <row r="60" spans="5:16" x14ac:dyDescent="0.25">
      <c r="E60" s="220" t="s">
        <v>330</v>
      </c>
      <c r="F60" s="221" t="s">
        <v>454</v>
      </c>
      <c r="H60" s="224" t="s">
        <v>302</v>
      </c>
      <c r="I60" s="225" t="s">
        <v>455</v>
      </c>
      <c r="J60" s="140">
        <v>21212</v>
      </c>
      <c r="L60" s="226" t="s">
        <v>456</v>
      </c>
      <c r="M60" s="142" t="s">
        <v>237</v>
      </c>
      <c r="N60" s="141" t="s">
        <v>117</v>
      </c>
      <c r="O60" s="143" t="s">
        <v>238</v>
      </c>
      <c r="P60" s="150">
        <v>16</v>
      </c>
    </row>
    <row r="61" spans="5:16" ht="25.5" x14ac:dyDescent="0.25">
      <c r="E61" s="220" t="s">
        <v>330</v>
      </c>
      <c r="F61" s="221" t="s">
        <v>457</v>
      </c>
      <c r="H61" s="227" t="s">
        <v>306</v>
      </c>
      <c r="I61" s="228" t="s">
        <v>458</v>
      </c>
      <c r="J61" s="140">
        <v>21221</v>
      </c>
      <c r="L61" s="206" t="s">
        <v>459</v>
      </c>
      <c r="M61" s="142" t="s">
        <v>237</v>
      </c>
      <c r="N61" s="141" t="s">
        <v>117</v>
      </c>
      <c r="O61" s="150">
        <v>0</v>
      </c>
      <c r="P61" s="150">
        <v>5</v>
      </c>
    </row>
    <row r="62" spans="5:16" ht="25.5" x14ac:dyDescent="0.25">
      <c r="E62" s="220" t="s">
        <v>330</v>
      </c>
      <c r="F62" s="221" t="s">
        <v>460</v>
      </c>
      <c r="H62" s="227" t="s">
        <v>306</v>
      </c>
      <c r="I62" s="228" t="s">
        <v>461</v>
      </c>
      <c r="J62" s="140">
        <v>21222</v>
      </c>
      <c r="L62" s="206" t="s">
        <v>462</v>
      </c>
      <c r="M62" s="142" t="s">
        <v>237</v>
      </c>
      <c r="N62" s="141" t="s">
        <v>117</v>
      </c>
      <c r="O62" s="207">
        <v>0</v>
      </c>
      <c r="P62" s="207">
        <v>8</v>
      </c>
    </row>
    <row r="63" spans="5:16" ht="25.5" x14ac:dyDescent="0.25">
      <c r="E63" s="220" t="s">
        <v>330</v>
      </c>
      <c r="F63" s="221" t="s">
        <v>463</v>
      </c>
      <c r="H63" s="227" t="s">
        <v>306</v>
      </c>
      <c r="I63" s="228" t="s">
        <v>464</v>
      </c>
      <c r="J63" s="140">
        <v>21223</v>
      </c>
      <c r="L63" s="206" t="s">
        <v>465</v>
      </c>
      <c r="M63" s="142" t="s">
        <v>237</v>
      </c>
      <c r="N63" s="141" t="s">
        <v>117</v>
      </c>
      <c r="O63" s="143" t="s">
        <v>238</v>
      </c>
      <c r="P63" s="150">
        <v>1200</v>
      </c>
    </row>
    <row r="64" spans="5:16" ht="25.5" x14ac:dyDescent="0.25">
      <c r="H64" s="227" t="s">
        <v>306</v>
      </c>
      <c r="I64" s="228" t="s">
        <v>466</v>
      </c>
      <c r="J64" s="140">
        <v>21224</v>
      </c>
      <c r="L64" s="206" t="s">
        <v>467</v>
      </c>
      <c r="M64" s="142" t="s">
        <v>237</v>
      </c>
      <c r="N64" s="141" t="s">
        <v>117</v>
      </c>
      <c r="O64" s="150">
        <v>0</v>
      </c>
      <c r="P64" s="207">
        <v>4</v>
      </c>
    </row>
    <row r="65" spans="6:16" ht="24" x14ac:dyDescent="0.25">
      <c r="H65" s="227" t="s">
        <v>306</v>
      </c>
      <c r="I65" s="228" t="s">
        <v>468</v>
      </c>
      <c r="J65" s="140">
        <v>21225</v>
      </c>
      <c r="L65" s="206" t="s">
        <v>469</v>
      </c>
      <c r="M65" s="142" t="s">
        <v>237</v>
      </c>
      <c r="N65" s="141" t="s">
        <v>117</v>
      </c>
      <c r="O65" s="207">
        <v>0</v>
      </c>
      <c r="P65" s="207">
        <v>4</v>
      </c>
    </row>
    <row r="66" spans="6:16" ht="25.5" x14ac:dyDescent="0.25">
      <c r="H66" s="227" t="s">
        <v>306</v>
      </c>
      <c r="I66" s="228" t="s">
        <v>470</v>
      </c>
      <c r="J66" s="140">
        <v>21226</v>
      </c>
      <c r="L66" s="206" t="s">
        <v>471</v>
      </c>
      <c r="M66" s="142" t="s">
        <v>237</v>
      </c>
      <c r="N66" s="141" t="s">
        <v>117</v>
      </c>
      <c r="O66" s="210" t="s">
        <v>238</v>
      </c>
      <c r="P66" s="207">
        <v>100</v>
      </c>
    </row>
    <row r="67" spans="6:16" x14ac:dyDescent="0.25">
      <c r="H67" s="227" t="s">
        <v>306</v>
      </c>
      <c r="I67" s="228" t="s">
        <v>472</v>
      </c>
      <c r="J67" s="140">
        <v>21227</v>
      </c>
      <c r="L67" s="206" t="s">
        <v>473</v>
      </c>
      <c r="M67" s="142" t="s">
        <v>237</v>
      </c>
      <c r="N67" s="141" t="s">
        <v>117</v>
      </c>
      <c r="O67" s="207">
        <v>0</v>
      </c>
      <c r="P67" s="207">
        <v>8</v>
      </c>
    </row>
    <row r="68" spans="6:16" ht="25.5" x14ac:dyDescent="0.25">
      <c r="H68" s="227" t="s">
        <v>306</v>
      </c>
      <c r="I68" s="228" t="s">
        <v>474</v>
      </c>
      <c r="J68" s="140">
        <v>21228</v>
      </c>
      <c r="L68" s="206" t="s">
        <v>475</v>
      </c>
      <c r="M68" s="142" t="s">
        <v>237</v>
      </c>
      <c r="N68" s="141" t="s">
        <v>117</v>
      </c>
      <c r="O68" s="210" t="s">
        <v>238</v>
      </c>
      <c r="P68" s="207">
        <v>10000</v>
      </c>
    </row>
    <row r="69" spans="6:16" x14ac:dyDescent="0.25">
      <c r="H69" s="227" t="s">
        <v>306</v>
      </c>
      <c r="I69" s="228" t="s">
        <v>476</v>
      </c>
      <c r="J69" s="140">
        <v>21229</v>
      </c>
      <c r="L69" s="206" t="s">
        <v>477</v>
      </c>
      <c r="M69" s="142" t="s">
        <v>258</v>
      </c>
      <c r="N69" s="141" t="s">
        <v>117</v>
      </c>
      <c r="O69" s="207">
        <v>64</v>
      </c>
      <c r="P69" s="207">
        <v>68</v>
      </c>
    </row>
    <row r="70" spans="6:16" ht="25.5" x14ac:dyDescent="0.25">
      <c r="H70" s="229" t="s">
        <v>478</v>
      </c>
      <c r="I70" s="230" t="s">
        <v>479</v>
      </c>
      <c r="J70" s="140">
        <v>21231</v>
      </c>
      <c r="L70" s="206" t="s">
        <v>480</v>
      </c>
      <c r="M70" s="142" t="s">
        <v>325</v>
      </c>
      <c r="N70" s="149" t="s">
        <v>367</v>
      </c>
      <c r="O70" s="207">
        <v>100</v>
      </c>
      <c r="P70" s="207">
        <v>100</v>
      </c>
    </row>
    <row r="71" spans="6:16" ht="25.5" x14ac:dyDescent="0.25">
      <c r="F71" s="169"/>
      <c r="H71" s="229" t="s">
        <v>478</v>
      </c>
      <c r="I71" s="230" t="s">
        <v>481</v>
      </c>
      <c r="J71" s="140">
        <v>21232</v>
      </c>
      <c r="L71" s="226" t="s">
        <v>482</v>
      </c>
      <c r="M71" s="180" t="s">
        <v>258</v>
      </c>
      <c r="N71" s="178" t="s">
        <v>120</v>
      </c>
      <c r="O71" s="150">
        <v>85</v>
      </c>
      <c r="P71" s="150">
        <v>90</v>
      </c>
    </row>
    <row r="72" spans="6:16" ht="25.5" x14ac:dyDescent="0.25">
      <c r="F72" s="169"/>
      <c r="H72" s="229" t="s">
        <v>478</v>
      </c>
      <c r="I72" s="230" t="s">
        <v>483</v>
      </c>
      <c r="J72" s="140">
        <v>21233</v>
      </c>
      <c r="L72" s="206" t="s">
        <v>484</v>
      </c>
      <c r="M72" s="142" t="s">
        <v>237</v>
      </c>
      <c r="N72" s="141" t="s">
        <v>117</v>
      </c>
      <c r="O72" s="210" t="s">
        <v>238</v>
      </c>
      <c r="P72" s="207">
        <v>3000</v>
      </c>
    </row>
    <row r="73" spans="6:16" ht="25.5" x14ac:dyDescent="0.25">
      <c r="F73" s="169" t="s">
        <v>485</v>
      </c>
      <c r="H73" s="231" t="s">
        <v>314</v>
      </c>
      <c r="I73" s="232" t="s">
        <v>486</v>
      </c>
      <c r="J73" s="140">
        <v>21241</v>
      </c>
      <c r="L73" s="206" t="s">
        <v>487</v>
      </c>
      <c r="M73" s="142" t="s">
        <v>237</v>
      </c>
      <c r="N73" s="141" t="s">
        <v>117</v>
      </c>
      <c r="O73" s="210" t="s">
        <v>238</v>
      </c>
      <c r="P73" s="207">
        <v>3000</v>
      </c>
    </row>
    <row r="74" spans="6:16" x14ac:dyDescent="0.25">
      <c r="F74" s="169"/>
      <c r="H74" s="231" t="s">
        <v>314</v>
      </c>
      <c r="I74" s="232" t="s">
        <v>488</v>
      </c>
      <c r="J74" s="140">
        <v>21242</v>
      </c>
      <c r="L74" s="206" t="s">
        <v>489</v>
      </c>
      <c r="M74" s="142" t="s">
        <v>237</v>
      </c>
      <c r="N74" s="141" t="s">
        <v>117</v>
      </c>
      <c r="O74" s="210" t="s">
        <v>238</v>
      </c>
      <c r="P74" s="207">
        <v>8</v>
      </c>
    </row>
    <row r="75" spans="6:16" ht="25.5" x14ac:dyDescent="0.25">
      <c r="F75" s="171"/>
      <c r="H75" s="233" t="s">
        <v>318</v>
      </c>
      <c r="I75" s="234" t="s">
        <v>490</v>
      </c>
      <c r="J75" s="140">
        <v>21311</v>
      </c>
      <c r="L75" s="206" t="s">
        <v>491</v>
      </c>
      <c r="M75" s="142" t="s">
        <v>325</v>
      </c>
      <c r="N75" s="149" t="s">
        <v>367</v>
      </c>
      <c r="O75" s="207">
        <v>100</v>
      </c>
      <c r="P75" s="207">
        <v>100</v>
      </c>
    </row>
    <row r="76" spans="6:16" ht="25.5" x14ac:dyDescent="0.25">
      <c r="F76" s="171"/>
      <c r="H76" s="233" t="s">
        <v>318</v>
      </c>
      <c r="I76" s="235" t="s">
        <v>492</v>
      </c>
      <c r="J76" s="140">
        <v>21312</v>
      </c>
      <c r="L76" s="206" t="s">
        <v>493</v>
      </c>
      <c r="M76" s="142" t="s">
        <v>258</v>
      </c>
      <c r="N76" s="149" t="s">
        <v>367</v>
      </c>
      <c r="O76" s="207">
        <v>80</v>
      </c>
      <c r="P76" s="207">
        <v>85</v>
      </c>
    </row>
    <row r="77" spans="6:16" ht="25.5" x14ac:dyDescent="0.25">
      <c r="F77" s="171"/>
      <c r="H77" s="233" t="s">
        <v>318</v>
      </c>
      <c r="I77" s="235" t="s">
        <v>494</v>
      </c>
      <c r="J77" s="140">
        <v>21313</v>
      </c>
      <c r="L77" s="206" t="s">
        <v>495</v>
      </c>
      <c r="M77" s="180" t="s">
        <v>258</v>
      </c>
      <c r="N77" s="149" t="s">
        <v>367</v>
      </c>
      <c r="O77" s="218">
        <v>90</v>
      </c>
      <c r="P77" s="218">
        <v>100</v>
      </c>
    </row>
    <row r="78" spans="6:16" x14ac:dyDescent="0.25">
      <c r="F78" s="171"/>
      <c r="H78" s="233" t="s">
        <v>318</v>
      </c>
      <c r="I78" s="235" t="s">
        <v>496</v>
      </c>
      <c r="J78" s="140">
        <v>21314</v>
      </c>
      <c r="L78" s="236" t="s">
        <v>497</v>
      </c>
      <c r="M78" s="142" t="s">
        <v>325</v>
      </c>
      <c r="N78" s="141" t="s">
        <v>120</v>
      </c>
      <c r="O78" s="237">
        <v>100</v>
      </c>
      <c r="P78" s="237">
        <v>100</v>
      </c>
    </row>
    <row r="79" spans="6:16" x14ac:dyDescent="0.25">
      <c r="F79" s="171"/>
      <c r="H79" s="238" t="s">
        <v>498</v>
      </c>
      <c r="I79" s="239" t="s">
        <v>499</v>
      </c>
      <c r="J79" s="140">
        <v>21321</v>
      </c>
      <c r="L79" s="236" t="s">
        <v>500</v>
      </c>
      <c r="M79" s="180" t="s">
        <v>258</v>
      </c>
      <c r="N79" s="141" t="s">
        <v>120</v>
      </c>
      <c r="O79" s="237">
        <v>54</v>
      </c>
      <c r="P79" s="237">
        <v>70</v>
      </c>
    </row>
    <row r="80" spans="6:16" ht="38.25" x14ac:dyDescent="0.25">
      <c r="F80" s="171"/>
      <c r="H80" s="238" t="s">
        <v>498</v>
      </c>
      <c r="I80" s="239" t="s">
        <v>501</v>
      </c>
      <c r="J80" s="140">
        <v>21322</v>
      </c>
      <c r="L80" s="206" t="s">
        <v>502</v>
      </c>
      <c r="M80" s="142" t="s">
        <v>237</v>
      </c>
      <c r="N80" s="141" t="s">
        <v>117</v>
      </c>
      <c r="O80" s="210" t="s">
        <v>238</v>
      </c>
      <c r="P80" s="207">
        <v>8</v>
      </c>
    </row>
    <row r="81" spans="6:16" x14ac:dyDescent="0.25">
      <c r="F81" s="171"/>
      <c r="H81" s="238" t="s">
        <v>498</v>
      </c>
      <c r="I81" s="239" t="s">
        <v>503</v>
      </c>
      <c r="J81" s="140">
        <v>21323</v>
      </c>
      <c r="L81" s="240" t="s">
        <v>504</v>
      </c>
      <c r="M81" s="241" t="s">
        <v>325</v>
      </c>
      <c r="N81" s="149" t="s">
        <v>505</v>
      </c>
      <c r="O81" s="207">
        <v>100</v>
      </c>
      <c r="P81" s="207">
        <v>100</v>
      </c>
    </row>
    <row r="82" spans="6:16" ht="24" x14ac:dyDescent="0.25">
      <c r="F82" s="181"/>
      <c r="H82" s="238" t="s">
        <v>498</v>
      </c>
      <c r="I82" s="239" t="s">
        <v>506</v>
      </c>
      <c r="J82" s="140">
        <v>21324</v>
      </c>
      <c r="L82" s="240" t="s">
        <v>507</v>
      </c>
      <c r="M82" s="241" t="s">
        <v>325</v>
      </c>
      <c r="N82" s="149" t="s">
        <v>367</v>
      </c>
      <c r="O82" s="207">
        <v>100</v>
      </c>
      <c r="P82" s="207">
        <v>100</v>
      </c>
    </row>
    <row r="83" spans="6:16" x14ac:dyDescent="0.25">
      <c r="F83" s="181"/>
      <c r="H83" s="238" t="s">
        <v>498</v>
      </c>
      <c r="I83" s="242" t="s">
        <v>508</v>
      </c>
      <c r="J83" s="140">
        <v>21325</v>
      </c>
      <c r="L83" s="206" t="s">
        <v>509</v>
      </c>
      <c r="M83" s="142" t="s">
        <v>237</v>
      </c>
      <c r="N83" s="149" t="s">
        <v>367</v>
      </c>
      <c r="O83" s="207">
        <v>0</v>
      </c>
      <c r="P83" s="207">
        <v>100</v>
      </c>
    </row>
    <row r="84" spans="6:16" ht="25.5" x14ac:dyDescent="0.25">
      <c r="H84" s="243" t="s">
        <v>327</v>
      </c>
      <c r="I84" s="244" t="s">
        <v>510</v>
      </c>
      <c r="J84" s="140">
        <v>21331</v>
      </c>
      <c r="L84" s="206" t="s">
        <v>511</v>
      </c>
      <c r="M84" s="142" t="s">
        <v>237</v>
      </c>
      <c r="N84" s="141" t="s">
        <v>117</v>
      </c>
      <c r="O84" s="207">
        <v>0</v>
      </c>
      <c r="P84" s="207">
        <v>4</v>
      </c>
    </row>
    <row r="85" spans="6:16" ht="25.5" x14ac:dyDescent="0.25">
      <c r="H85" s="243" t="s">
        <v>327</v>
      </c>
      <c r="I85" s="244" t="s">
        <v>512</v>
      </c>
      <c r="J85" s="140">
        <v>21332</v>
      </c>
      <c r="L85" s="206" t="s">
        <v>513</v>
      </c>
      <c r="M85" s="142" t="s">
        <v>237</v>
      </c>
      <c r="N85" s="149" t="s">
        <v>367</v>
      </c>
      <c r="O85" s="207">
        <v>0</v>
      </c>
      <c r="P85" s="207">
        <v>100</v>
      </c>
    </row>
    <row r="86" spans="6:16" x14ac:dyDescent="0.25">
      <c r="H86" s="243" t="s">
        <v>327</v>
      </c>
      <c r="I86" s="244" t="s">
        <v>514</v>
      </c>
      <c r="J86" s="140">
        <v>21333</v>
      </c>
      <c r="L86" s="206" t="s">
        <v>515</v>
      </c>
      <c r="M86" s="142" t="s">
        <v>237</v>
      </c>
      <c r="N86" s="149" t="s">
        <v>367</v>
      </c>
      <c r="O86" s="210" t="s">
        <v>238</v>
      </c>
      <c r="P86" s="207">
        <v>100</v>
      </c>
    </row>
    <row r="87" spans="6:16" x14ac:dyDescent="0.25">
      <c r="H87" s="245" t="s">
        <v>516</v>
      </c>
      <c r="I87" s="246" t="s">
        <v>517</v>
      </c>
      <c r="J87" s="140">
        <v>21341</v>
      </c>
      <c r="L87" s="206" t="s">
        <v>518</v>
      </c>
      <c r="M87" s="142" t="s">
        <v>519</v>
      </c>
      <c r="N87" s="149" t="s">
        <v>367</v>
      </c>
      <c r="O87" s="210" t="s">
        <v>238</v>
      </c>
      <c r="P87" s="207">
        <v>23.07</v>
      </c>
    </row>
    <row r="88" spans="6:16" ht="25.5" x14ac:dyDescent="0.25">
      <c r="H88" s="245" t="s">
        <v>516</v>
      </c>
      <c r="I88" s="246" t="s">
        <v>520</v>
      </c>
      <c r="J88" s="140">
        <v>21342</v>
      </c>
      <c r="L88" s="206" t="s">
        <v>521</v>
      </c>
      <c r="M88" s="142" t="s">
        <v>237</v>
      </c>
      <c r="N88" s="141" t="s">
        <v>117</v>
      </c>
      <c r="O88" s="210" t="s">
        <v>238</v>
      </c>
      <c r="P88" s="207">
        <v>8</v>
      </c>
    </row>
    <row r="89" spans="6:16" ht="25.5" x14ac:dyDescent="0.25">
      <c r="H89" s="245" t="s">
        <v>516</v>
      </c>
      <c r="I89" s="246" t="s">
        <v>522</v>
      </c>
      <c r="J89" s="140">
        <v>21343</v>
      </c>
      <c r="L89" s="236" t="s">
        <v>523</v>
      </c>
      <c r="M89" s="142" t="s">
        <v>237</v>
      </c>
      <c r="N89" s="141" t="s">
        <v>117</v>
      </c>
      <c r="O89" s="210" t="s">
        <v>238</v>
      </c>
      <c r="P89" s="237">
        <v>4</v>
      </c>
    </row>
    <row r="90" spans="6:16" ht="25.5" x14ac:dyDescent="0.25">
      <c r="H90" s="245" t="s">
        <v>516</v>
      </c>
      <c r="I90" s="246" t="s">
        <v>524</v>
      </c>
      <c r="J90" s="140">
        <v>21344</v>
      </c>
      <c r="L90" s="236" t="s">
        <v>525</v>
      </c>
      <c r="M90" s="142" t="s">
        <v>258</v>
      </c>
      <c r="N90" s="141" t="s">
        <v>117</v>
      </c>
      <c r="O90" s="210" t="s">
        <v>238</v>
      </c>
      <c r="P90" s="237">
        <v>5</v>
      </c>
    </row>
    <row r="91" spans="6:16" ht="25.5" x14ac:dyDescent="0.25">
      <c r="H91" s="245" t="s">
        <v>516</v>
      </c>
      <c r="I91" s="246" t="s">
        <v>526</v>
      </c>
      <c r="J91" s="140">
        <v>21345</v>
      </c>
      <c r="L91" s="206" t="s">
        <v>527</v>
      </c>
      <c r="M91" s="142" t="s">
        <v>237</v>
      </c>
      <c r="N91" s="141" t="s">
        <v>117</v>
      </c>
      <c r="O91" s="210" t="s">
        <v>238</v>
      </c>
      <c r="P91" s="207">
        <v>4</v>
      </c>
    </row>
    <row r="92" spans="6:16" ht="25.5" x14ac:dyDescent="0.25">
      <c r="H92" s="247" t="s">
        <v>337</v>
      </c>
      <c r="I92" s="248" t="s">
        <v>528</v>
      </c>
      <c r="J92" s="140">
        <v>21351</v>
      </c>
      <c r="L92" s="206" t="s">
        <v>529</v>
      </c>
      <c r="M92" s="142" t="s">
        <v>237</v>
      </c>
      <c r="N92" s="141" t="s">
        <v>117</v>
      </c>
      <c r="O92" s="210" t="s">
        <v>238</v>
      </c>
      <c r="P92" s="207">
        <v>4</v>
      </c>
    </row>
    <row r="93" spans="6:16" ht="25.5" x14ac:dyDescent="0.25">
      <c r="H93" s="247" t="s">
        <v>337</v>
      </c>
      <c r="I93" s="248" t="s">
        <v>530</v>
      </c>
      <c r="J93" s="140">
        <v>21352</v>
      </c>
      <c r="L93" s="236" t="s">
        <v>531</v>
      </c>
      <c r="M93" s="142" t="s">
        <v>258</v>
      </c>
      <c r="N93" s="141" t="s">
        <v>117</v>
      </c>
      <c r="O93" s="210" t="s">
        <v>238</v>
      </c>
      <c r="P93" s="237">
        <v>4</v>
      </c>
    </row>
    <row r="94" spans="6:16" ht="25.5" x14ac:dyDescent="0.25">
      <c r="H94" s="249" t="s">
        <v>340</v>
      </c>
      <c r="I94" s="250" t="s">
        <v>532</v>
      </c>
      <c r="J94" s="140">
        <v>21361</v>
      </c>
      <c r="L94" s="236" t="s">
        <v>533</v>
      </c>
      <c r="M94" s="142" t="s">
        <v>258</v>
      </c>
      <c r="N94" s="141" t="s">
        <v>117</v>
      </c>
      <c r="O94" s="210" t="s">
        <v>238</v>
      </c>
      <c r="P94" s="237">
        <v>4</v>
      </c>
    </row>
    <row r="95" spans="6:16" ht="25.5" x14ac:dyDescent="0.25">
      <c r="H95" s="249" t="s">
        <v>340</v>
      </c>
      <c r="I95" s="251" t="s">
        <v>534</v>
      </c>
      <c r="J95" s="140">
        <v>21362</v>
      </c>
      <c r="L95" s="236" t="s">
        <v>535</v>
      </c>
      <c r="M95" s="142" t="s">
        <v>536</v>
      </c>
      <c r="N95" s="141" t="s">
        <v>367</v>
      </c>
      <c r="O95" s="210" t="s">
        <v>238</v>
      </c>
      <c r="P95" s="252">
        <v>100</v>
      </c>
    </row>
    <row r="96" spans="6:16" ht="25.5" x14ac:dyDescent="0.25">
      <c r="H96" s="249" t="s">
        <v>340</v>
      </c>
      <c r="I96" s="251" t="s">
        <v>537</v>
      </c>
      <c r="J96" s="140">
        <v>21363</v>
      </c>
      <c r="L96" s="236" t="s">
        <v>538</v>
      </c>
      <c r="M96" s="142" t="s">
        <v>237</v>
      </c>
      <c r="N96" s="141" t="s">
        <v>367</v>
      </c>
      <c r="O96" s="210" t="s">
        <v>238</v>
      </c>
      <c r="P96" s="252">
        <v>100</v>
      </c>
    </row>
    <row r="97" spans="6:16" x14ac:dyDescent="0.25">
      <c r="H97" s="249" t="s">
        <v>340</v>
      </c>
      <c r="I97" s="251" t="s">
        <v>539</v>
      </c>
      <c r="J97" s="140">
        <v>21364</v>
      </c>
      <c r="L97" s="236" t="s">
        <v>540</v>
      </c>
      <c r="M97" s="142" t="s">
        <v>541</v>
      </c>
      <c r="N97" s="141" t="s">
        <v>367</v>
      </c>
      <c r="O97" s="210" t="s">
        <v>238</v>
      </c>
      <c r="P97" s="252">
        <v>100</v>
      </c>
    </row>
    <row r="98" spans="6:16" ht="25.5" x14ac:dyDescent="0.25">
      <c r="H98" s="253" t="s">
        <v>344</v>
      </c>
      <c r="I98" s="254" t="s">
        <v>542</v>
      </c>
      <c r="J98" s="140">
        <v>21371</v>
      </c>
      <c r="L98" s="236" t="s">
        <v>543</v>
      </c>
      <c r="M98" s="142" t="s">
        <v>544</v>
      </c>
      <c r="N98" s="141" t="s">
        <v>120</v>
      </c>
      <c r="O98" s="210" t="s">
        <v>238</v>
      </c>
      <c r="P98" s="252">
        <v>100</v>
      </c>
    </row>
    <row r="99" spans="6:16" ht="25.5" x14ac:dyDescent="0.25">
      <c r="H99" s="253" t="s">
        <v>344</v>
      </c>
      <c r="I99" s="254" t="s">
        <v>545</v>
      </c>
      <c r="J99" s="140">
        <v>21372</v>
      </c>
      <c r="L99" s="236" t="s">
        <v>546</v>
      </c>
      <c r="M99" s="142" t="s">
        <v>547</v>
      </c>
      <c r="N99" s="141" t="s">
        <v>367</v>
      </c>
      <c r="O99" s="210" t="s">
        <v>238</v>
      </c>
      <c r="P99" s="252">
        <v>100</v>
      </c>
    </row>
    <row r="100" spans="6:16" ht="25.5" x14ac:dyDescent="0.25">
      <c r="H100" s="253" t="s">
        <v>344</v>
      </c>
      <c r="I100" s="255" t="s">
        <v>548</v>
      </c>
      <c r="J100" s="140">
        <v>21373</v>
      </c>
      <c r="L100" s="236" t="s">
        <v>549</v>
      </c>
      <c r="M100" s="142" t="s">
        <v>237</v>
      </c>
      <c r="N100" s="141" t="s">
        <v>117</v>
      </c>
      <c r="O100" s="210" t="s">
        <v>238</v>
      </c>
      <c r="P100" s="237">
        <v>4</v>
      </c>
    </row>
    <row r="101" spans="6:16" ht="25.5" x14ac:dyDescent="0.25">
      <c r="H101" s="256" t="s">
        <v>348</v>
      </c>
      <c r="I101" s="232" t="s">
        <v>550</v>
      </c>
      <c r="J101" s="140">
        <v>21411</v>
      </c>
      <c r="L101" s="206" t="s">
        <v>551</v>
      </c>
      <c r="M101" s="142" t="s">
        <v>237</v>
      </c>
      <c r="N101" s="141" t="s">
        <v>117</v>
      </c>
      <c r="O101" s="210" t="s">
        <v>238</v>
      </c>
      <c r="P101" s="207">
        <v>3</v>
      </c>
    </row>
    <row r="102" spans="6:16" x14ac:dyDescent="0.25">
      <c r="H102" s="254" t="s">
        <v>352</v>
      </c>
      <c r="I102" s="255" t="s">
        <v>552</v>
      </c>
      <c r="J102" s="140">
        <v>21421</v>
      </c>
      <c r="L102" s="236" t="s">
        <v>553</v>
      </c>
      <c r="M102" s="142" t="s">
        <v>554</v>
      </c>
      <c r="N102" s="141" t="s">
        <v>120</v>
      </c>
      <c r="O102" s="210" t="s">
        <v>238</v>
      </c>
      <c r="P102" s="237">
        <v>100</v>
      </c>
    </row>
    <row r="103" spans="6:16" x14ac:dyDescent="0.25">
      <c r="H103" s="254" t="s">
        <v>352</v>
      </c>
      <c r="I103" s="255" t="s">
        <v>555</v>
      </c>
      <c r="J103" s="140">
        <v>21422</v>
      </c>
      <c r="L103" s="236" t="s">
        <v>556</v>
      </c>
      <c r="M103" s="142" t="s">
        <v>237</v>
      </c>
      <c r="N103" s="141" t="s">
        <v>120</v>
      </c>
      <c r="O103" s="210" t="s">
        <v>238</v>
      </c>
      <c r="P103" s="237">
        <v>100</v>
      </c>
    </row>
    <row r="104" spans="6:16" x14ac:dyDescent="0.25">
      <c r="H104" s="254" t="s">
        <v>352</v>
      </c>
      <c r="I104" s="255" t="s">
        <v>557</v>
      </c>
      <c r="J104" s="140">
        <v>21423</v>
      </c>
      <c r="L104" s="257" t="s">
        <v>558</v>
      </c>
      <c r="M104" s="142" t="s">
        <v>237</v>
      </c>
      <c r="N104" s="142" t="s">
        <v>120</v>
      </c>
      <c r="O104" s="210" t="s">
        <v>238</v>
      </c>
      <c r="P104" s="210">
        <v>100</v>
      </c>
    </row>
    <row r="105" spans="6:16" ht="25.5" x14ac:dyDescent="0.25">
      <c r="H105" s="254" t="s">
        <v>352</v>
      </c>
      <c r="I105" s="255" t="s">
        <v>559</v>
      </c>
      <c r="J105" s="140">
        <v>21424</v>
      </c>
      <c r="L105" s="236" t="s">
        <v>560</v>
      </c>
      <c r="M105" s="142" t="s">
        <v>325</v>
      </c>
      <c r="N105" s="141" t="s">
        <v>120</v>
      </c>
      <c r="O105" s="210" t="s">
        <v>238</v>
      </c>
      <c r="P105" s="237">
        <v>100</v>
      </c>
    </row>
    <row r="106" spans="6:16" ht="25.5" x14ac:dyDescent="0.25">
      <c r="H106" s="254" t="s">
        <v>352</v>
      </c>
      <c r="I106" s="255" t="s">
        <v>561</v>
      </c>
      <c r="J106" s="140">
        <v>21425</v>
      </c>
      <c r="L106" s="236" t="s">
        <v>562</v>
      </c>
      <c r="M106" s="142" t="s">
        <v>237</v>
      </c>
      <c r="N106" s="141" t="s">
        <v>117</v>
      </c>
      <c r="O106" s="210" t="s">
        <v>238</v>
      </c>
      <c r="P106" s="237">
        <v>4</v>
      </c>
    </row>
    <row r="107" spans="6:16" ht="25.5" x14ac:dyDescent="0.25">
      <c r="H107" s="258" t="s">
        <v>356</v>
      </c>
      <c r="I107" s="259" t="s">
        <v>563</v>
      </c>
      <c r="J107" s="140">
        <v>22151</v>
      </c>
      <c r="L107" s="194" t="s">
        <v>564</v>
      </c>
      <c r="M107" s="142" t="s">
        <v>237</v>
      </c>
      <c r="N107" s="141" t="s">
        <v>117</v>
      </c>
      <c r="O107" s="210" t="s">
        <v>238</v>
      </c>
      <c r="P107" s="237">
        <v>2</v>
      </c>
    </row>
    <row r="108" spans="6:16" x14ac:dyDescent="0.25">
      <c r="H108" s="258" t="s">
        <v>356</v>
      </c>
      <c r="I108" s="259" t="s">
        <v>565</v>
      </c>
      <c r="J108" s="140">
        <v>22152</v>
      </c>
      <c r="L108" s="194" t="s">
        <v>566</v>
      </c>
      <c r="M108" s="142" t="s">
        <v>237</v>
      </c>
      <c r="N108" s="141" t="s">
        <v>117</v>
      </c>
      <c r="O108" s="210" t="s">
        <v>238</v>
      </c>
      <c r="P108" s="237">
        <v>2</v>
      </c>
    </row>
    <row r="109" spans="6:16" ht="25.5" x14ac:dyDescent="0.25">
      <c r="H109" s="258" t="s">
        <v>356</v>
      </c>
      <c r="I109" s="259" t="s">
        <v>567</v>
      </c>
      <c r="J109" s="140">
        <v>22153</v>
      </c>
      <c r="L109" s="194" t="s">
        <v>568</v>
      </c>
      <c r="M109" s="142" t="s">
        <v>237</v>
      </c>
      <c r="N109" s="141" t="s">
        <v>117</v>
      </c>
      <c r="O109" s="210" t="s">
        <v>238</v>
      </c>
      <c r="P109" s="237">
        <v>2</v>
      </c>
    </row>
    <row r="110" spans="6:16" x14ac:dyDescent="0.25">
      <c r="H110" s="258" t="s">
        <v>356</v>
      </c>
      <c r="I110" s="260" t="s">
        <v>569</v>
      </c>
      <c r="J110" s="140">
        <v>22154</v>
      </c>
      <c r="L110" s="194" t="s">
        <v>570</v>
      </c>
      <c r="M110" s="180" t="s">
        <v>325</v>
      </c>
      <c r="N110" s="261" t="s">
        <v>120</v>
      </c>
      <c r="O110" s="210" t="s">
        <v>238</v>
      </c>
      <c r="P110" s="237">
        <v>100</v>
      </c>
    </row>
    <row r="111" spans="6:16" ht="25.5" x14ac:dyDescent="0.25">
      <c r="H111" s="262" t="s">
        <v>360</v>
      </c>
      <c r="I111" s="263" t="s">
        <v>571</v>
      </c>
      <c r="J111" s="140">
        <v>21521</v>
      </c>
      <c r="L111" s="194" t="s">
        <v>572</v>
      </c>
      <c r="M111" s="142" t="s">
        <v>237</v>
      </c>
      <c r="N111" s="141" t="s">
        <v>117</v>
      </c>
      <c r="O111" s="210" t="s">
        <v>238</v>
      </c>
      <c r="P111" s="237">
        <v>2</v>
      </c>
    </row>
    <row r="112" spans="6:16" ht="38.25" x14ac:dyDescent="0.25">
      <c r="F112" s="184"/>
      <c r="H112" s="262" t="s">
        <v>360</v>
      </c>
      <c r="I112" s="263" t="s">
        <v>573</v>
      </c>
      <c r="J112" s="140">
        <v>21522</v>
      </c>
      <c r="L112" s="194" t="s">
        <v>574</v>
      </c>
      <c r="M112" s="142" t="s">
        <v>237</v>
      </c>
      <c r="N112" s="141" t="s">
        <v>117</v>
      </c>
      <c r="O112" s="210" t="s">
        <v>238</v>
      </c>
      <c r="P112" s="237">
        <v>2</v>
      </c>
    </row>
    <row r="113" spans="6:16" ht="25.5" x14ac:dyDescent="0.25">
      <c r="F113" s="184"/>
      <c r="H113" s="264" t="s">
        <v>364</v>
      </c>
      <c r="I113" s="265" t="s">
        <v>575</v>
      </c>
      <c r="J113" s="140">
        <v>21531</v>
      </c>
      <c r="L113" s="226" t="s">
        <v>576</v>
      </c>
      <c r="M113" s="142" t="s">
        <v>237</v>
      </c>
      <c r="N113" s="141" t="s">
        <v>117</v>
      </c>
      <c r="O113" s="210" t="s">
        <v>238</v>
      </c>
      <c r="P113" s="207">
        <v>8</v>
      </c>
    </row>
    <row r="114" spans="6:16" ht="25.5" x14ac:dyDescent="0.25">
      <c r="F114" s="184"/>
      <c r="H114" s="264" t="s">
        <v>364</v>
      </c>
      <c r="I114" s="265" t="s">
        <v>577</v>
      </c>
      <c r="J114" s="140">
        <v>21532</v>
      </c>
      <c r="L114" s="226" t="s">
        <v>578</v>
      </c>
      <c r="M114" s="142" t="s">
        <v>237</v>
      </c>
      <c r="N114" s="266" t="s">
        <v>120</v>
      </c>
      <c r="O114" s="210" t="s">
        <v>238</v>
      </c>
      <c r="P114" s="207">
        <v>100</v>
      </c>
    </row>
    <row r="115" spans="6:16" ht="25.5" x14ac:dyDescent="0.25">
      <c r="F115" s="184"/>
      <c r="H115" s="267" t="s">
        <v>369</v>
      </c>
      <c r="I115" s="268" t="s">
        <v>579</v>
      </c>
      <c r="J115" s="140">
        <v>21541</v>
      </c>
      <c r="L115" s="226" t="s">
        <v>580</v>
      </c>
      <c r="M115" s="142" t="s">
        <v>237</v>
      </c>
      <c r="N115" s="141" t="s">
        <v>117</v>
      </c>
      <c r="O115" s="210" t="s">
        <v>238</v>
      </c>
      <c r="P115" s="207">
        <v>3</v>
      </c>
    </row>
    <row r="116" spans="6:16" ht="25.5" x14ac:dyDescent="0.25">
      <c r="F116" s="184"/>
      <c r="H116" s="267" t="s">
        <v>369</v>
      </c>
      <c r="I116" s="269" t="s">
        <v>581</v>
      </c>
      <c r="J116" s="140">
        <v>21542</v>
      </c>
      <c r="L116" s="226" t="s">
        <v>582</v>
      </c>
      <c r="M116" s="142" t="s">
        <v>237</v>
      </c>
      <c r="N116" s="141" t="s">
        <v>117</v>
      </c>
      <c r="O116" s="210" t="s">
        <v>238</v>
      </c>
      <c r="P116" s="207">
        <v>3</v>
      </c>
    </row>
    <row r="117" spans="6:16" ht="25.5" x14ac:dyDescent="0.25">
      <c r="F117" s="190"/>
      <c r="H117" s="270" t="s">
        <v>373</v>
      </c>
      <c r="I117" s="271" t="s">
        <v>583</v>
      </c>
      <c r="J117" s="140">
        <v>21551</v>
      </c>
      <c r="L117" s="194" t="s">
        <v>584</v>
      </c>
      <c r="M117" s="142" t="s">
        <v>541</v>
      </c>
      <c r="N117" s="261" t="s">
        <v>120</v>
      </c>
      <c r="O117" s="210" t="s">
        <v>238</v>
      </c>
      <c r="P117" s="237">
        <v>100</v>
      </c>
    </row>
    <row r="118" spans="6:16" x14ac:dyDescent="0.25">
      <c r="F118" s="190"/>
      <c r="H118" s="270" t="s">
        <v>373</v>
      </c>
      <c r="I118" s="272" t="s">
        <v>585</v>
      </c>
      <c r="J118" s="193">
        <v>21552</v>
      </c>
      <c r="L118" s="194" t="s">
        <v>586</v>
      </c>
      <c r="M118" s="142" t="s">
        <v>237</v>
      </c>
      <c r="N118" s="261" t="s">
        <v>120</v>
      </c>
      <c r="O118" s="210" t="s">
        <v>238</v>
      </c>
      <c r="P118" s="237">
        <v>100</v>
      </c>
    </row>
    <row r="119" spans="6:16" ht="25.5" x14ac:dyDescent="0.25">
      <c r="F119" s="190"/>
      <c r="H119" s="273" t="s">
        <v>377</v>
      </c>
      <c r="I119" s="274" t="s">
        <v>587</v>
      </c>
      <c r="J119" s="140">
        <v>31111</v>
      </c>
      <c r="L119" s="194" t="s">
        <v>588</v>
      </c>
      <c r="M119" s="142" t="s">
        <v>237</v>
      </c>
      <c r="N119" s="189" t="s">
        <v>367</v>
      </c>
      <c r="O119" s="210" t="s">
        <v>238</v>
      </c>
      <c r="P119" s="237">
        <v>100</v>
      </c>
    </row>
    <row r="120" spans="6:16" x14ac:dyDescent="0.25">
      <c r="F120" s="190"/>
      <c r="H120" s="273" t="s">
        <v>377</v>
      </c>
      <c r="I120" s="275" t="s">
        <v>589</v>
      </c>
      <c r="J120" s="140">
        <v>31112</v>
      </c>
      <c r="L120" s="226" t="s">
        <v>590</v>
      </c>
      <c r="M120" s="142" t="s">
        <v>237</v>
      </c>
      <c r="N120" s="141" t="s">
        <v>117</v>
      </c>
      <c r="O120" s="210" t="s">
        <v>238</v>
      </c>
      <c r="P120" s="207">
        <v>6</v>
      </c>
    </row>
    <row r="121" spans="6:16" x14ac:dyDescent="0.25">
      <c r="F121" s="199"/>
      <c r="H121" s="276" t="s">
        <v>381</v>
      </c>
      <c r="I121" s="277" t="s">
        <v>591</v>
      </c>
      <c r="J121" s="140">
        <v>31121</v>
      </c>
      <c r="L121" s="226" t="s">
        <v>592</v>
      </c>
      <c r="M121" s="142" t="s">
        <v>237</v>
      </c>
      <c r="N121" s="141" t="s">
        <v>117</v>
      </c>
      <c r="O121" s="210" t="s">
        <v>238</v>
      </c>
      <c r="P121" s="252">
        <v>8</v>
      </c>
    </row>
    <row r="122" spans="6:16" ht="25.5" x14ac:dyDescent="0.25">
      <c r="F122" s="199"/>
      <c r="H122" s="278" t="s">
        <v>385</v>
      </c>
      <c r="I122" s="279" t="s">
        <v>593</v>
      </c>
      <c r="J122" s="140">
        <v>31131</v>
      </c>
      <c r="L122" s="226" t="s">
        <v>594</v>
      </c>
      <c r="M122" s="142" t="s">
        <v>237</v>
      </c>
      <c r="N122" s="141" t="s">
        <v>117</v>
      </c>
      <c r="O122" s="210" t="s">
        <v>238</v>
      </c>
      <c r="P122" s="207">
        <v>8</v>
      </c>
    </row>
    <row r="123" spans="6:16" ht="25.5" x14ac:dyDescent="0.25">
      <c r="F123" s="202"/>
      <c r="H123" s="278" t="s">
        <v>385</v>
      </c>
      <c r="I123" s="279" t="s">
        <v>595</v>
      </c>
      <c r="J123" s="140">
        <v>31132</v>
      </c>
      <c r="L123" s="226" t="s">
        <v>596</v>
      </c>
      <c r="M123" s="180" t="s">
        <v>258</v>
      </c>
      <c r="N123" s="141" t="s">
        <v>117</v>
      </c>
      <c r="O123" s="210" t="s">
        <v>238</v>
      </c>
      <c r="P123" s="207">
        <v>100</v>
      </c>
    </row>
    <row r="124" spans="6:16" ht="25.5" x14ac:dyDescent="0.25">
      <c r="F124" s="202"/>
      <c r="H124" s="278" t="s">
        <v>385</v>
      </c>
      <c r="I124" s="279" t="s">
        <v>597</v>
      </c>
      <c r="J124" s="140">
        <v>31133</v>
      </c>
      <c r="L124" s="226" t="s">
        <v>598</v>
      </c>
      <c r="M124" s="180" t="s">
        <v>258</v>
      </c>
      <c r="N124" s="141" t="s">
        <v>117</v>
      </c>
      <c r="O124" s="210" t="s">
        <v>238</v>
      </c>
      <c r="P124" s="207">
        <v>18651</v>
      </c>
    </row>
    <row r="125" spans="6:16" ht="25.5" x14ac:dyDescent="0.25">
      <c r="F125" s="203"/>
      <c r="H125" s="280" t="s">
        <v>389</v>
      </c>
      <c r="I125" s="281" t="s">
        <v>599</v>
      </c>
      <c r="J125" s="282">
        <v>31141</v>
      </c>
      <c r="L125" s="226" t="s">
        <v>600</v>
      </c>
      <c r="M125" s="180" t="s">
        <v>325</v>
      </c>
      <c r="N125" s="141" t="s">
        <v>117</v>
      </c>
      <c r="O125" s="210" t="s">
        <v>238</v>
      </c>
      <c r="P125" s="207">
        <v>62</v>
      </c>
    </row>
    <row r="126" spans="6:16" x14ac:dyDescent="0.25">
      <c r="H126" s="283" t="s">
        <v>392</v>
      </c>
      <c r="I126" s="284" t="s">
        <v>601</v>
      </c>
      <c r="J126" s="140">
        <v>31211</v>
      </c>
      <c r="L126" s="226" t="s">
        <v>602</v>
      </c>
      <c r="M126" s="180" t="s">
        <v>258</v>
      </c>
      <c r="N126" s="141" t="s">
        <v>117</v>
      </c>
      <c r="O126" s="210" t="s">
        <v>238</v>
      </c>
      <c r="P126" s="207">
        <v>27</v>
      </c>
    </row>
    <row r="127" spans="6:16" ht="25.5" x14ac:dyDescent="0.25">
      <c r="H127" s="283" t="s">
        <v>392</v>
      </c>
      <c r="I127" s="284" t="s">
        <v>603</v>
      </c>
      <c r="J127" s="140">
        <v>31212</v>
      </c>
      <c r="L127" s="226" t="s">
        <v>604</v>
      </c>
      <c r="M127" s="180" t="s">
        <v>258</v>
      </c>
      <c r="N127" s="141" t="s">
        <v>117</v>
      </c>
      <c r="O127" s="210" t="s">
        <v>238</v>
      </c>
      <c r="P127" s="207">
        <v>3000</v>
      </c>
    </row>
    <row r="128" spans="6:16" x14ac:dyDescent="0.25">
      <c r="H128" s="283" t="s">
        <v>392</v>
      </c>
      <c r="I128" s="284" t="s">
        <v>605</v>
      </c>
      <c r="J128" s="140">
        <v>31213</v>
      </c>
      <c r="L128" s="226" t="s">
        <v>606</v>
      </c>
      <c r="M128" s="180" t="s">
        <v>258</v>
      </c>
      <c r="N128" s="141" t="s">
        <v>117</v>
      </c>
      <c r="O128" s="210" t="s">
        <v>238</v>
      </c>
      <c r="P128" s="207">
        <v>4000</v>
      </c>
    </row>
    <row r="129" spans="8:16" x14ac:dyDescent="0.25">
      <c r="H129" s="283" t="s">
        <v>392</v>
      </c>
      <c r="I129" s="284" t="s">
        <v>607</v>
      </c>
      <c r="J129" s="140">
        <v>31214</v>
      </c>
      <c r="L129" s="226" t="s">
        <v>608</v>
      </c>
      <c r="M129" s="180" t="s">
        <v>258</v>
      </c>
      <c r="N129" s="141" t="s">
        <v>117</v>
      </c>
      <c r="O129" s="210" t="s">
        <v>238</v>
      </c>
      <c r="P129" s="207">
        <v>30</v>
      </c>
    </row>
    <row r="130" spans="8:16" x14ac:dyDescent="0.25">
      <c r="H130" s="285" t="s">
        <v>396</v>
      </c>
      <c r="I130" s="286" t="s">
        <v>609</v>
      </c>
      <c r="J130" s="140">
        <v>31221</v>
      </c>
      <c r="L130" s="226" t="s">
        <v>610</v>
      </c>
      <c r="M130" s="180" t="s">
        <v>237</v>
      </c>
      <c r="N130" s="141" t="s">
        <v>117</v>
      </c>
      <c r="O130" s="210" t="s">
        <v>238</v>
      </c>
      <c r="P130" s="207">
        <v>1</v>
      </c>
    </row>
    <row r="131" spans="8:16" x14ac:dyDescent="0.25">
      <c r="H131" s="285" t="s">
        <v>396</v>
      </c>
      <c r="I131" s="286" t="s">
        <v>611</v>
      </c>
      <c r="J131" s="140">
        <v>31222</v>
      </c>
      <c r="L131" s="226" t="s">
        <v>612</v>
      </c>
      <c r="M131" s="180" t="s">
        <v>254</v>
      </c>
      <c r="N131" s="287" t="s">
        <v>367</v>
      </c>
      <c r="O131" s="210" t="s">
        <v>238</v>
      </c>
      <c r="P131" s="211">
        <v>80</v>
      </c>
    </row>
    <row r="132" spans="8:16" x14ac:dyDescent="0.25">
      <c r="H132" s="285" t="s">
        <v>396</v>
      </c>
      <c r="I132" s="288" t="s">
        <v>613</v>
      </c>
      <c r="J132" s="140">
        <v>31223</v>
      </c>
      <c r="L132" s="226" t="s">
        <v>614</v>
      </c>
      <c r="M132" s="180" t="s">
        <v>254</v>
      </c>
      <c r="N132" s="287" t="s">
        <v>367</v>
      </c>
      <c r="O132" s="210" t="s">
        <v>238</v>
      </c>
      <c r="P132" s="211">
        <v>100</v>
      </c>
    </row>
    <row r="133" spans="8:16" ht="24" x14ac:dyDescent="0.25">
      <c r="H133" s="289" t="s">
        <v>400</v>
      </c>
      <c r="I133" s="290" t="s">
        <v>615</v>
      </c>
      <c r="J133" s="140">
        <v>31311</v>
      </c>
      <c r="L133" s="226" t="s">
        <v>616</v>
      </c>
      <c r="M133" s="180" t="s">
        <v>254</v>
      </c>
      <c r="N133" s="287" t="s">
        <v>367</v>
      </c>
      <c r="O133" s="210" t="s">
        <v>238</v>
      </c>
      <c r="P133" s="207">
        <v>100</v>
      </c>
    </row>
    <row r="134" spans="8:16" ht="24" x14ac:dyDescent="0.25">
      <c r="H134" s="289" t="s">
        <v>400</v>
      </c>
      <c r="I134" s="290" t="s">
        <v>617</v>
      </c>
      <c r="J134" s="140">
        <v>31312</v>
      </c>
      <c r="L134" s="194" t="s">
        <v>618</v>
      </c>
      <c r="M134" s="180" t="s">
        <v>254</v>
      </c>
      <c r="N134" s="261" t="s">
        <v>367</v>
      </c>
      <c r="O134" s="210" t="s">
        <v>238</v>
      </c>
      <c r="P134" s="237">
        <v>30</v>
      </c>
    </row>
    <row r="135" spans="8:16" ht="24" x14ac:dyDescent="0.25">
      <c r="H135" s="289" t="s">
        <v>400</v>
      </c>
      <c r="I135" s="290" t="s">
        <v>619</v>
      </c>
      <c r="J135" s="140">
        <v>31313</v>
      </c>
      <c r="L135" s="194" t="s">
        <v>620</v>
      </c>
      <c r="M135" s="180" t="s">
        <v>237</v>
      </c>
      <c r="N135" s="261" t="s">
        <v>367</v>
      </c>
      <c r="O135" s="210" t="s">
        <v>238</v>
      </c>
      <c r="P135" s="237">
        <v>100</v>
      </c>
    </row>
    <row r="136" spans="8:16" ht="24" x14ac:dyDescent="0.25">
      <c r="H136" s="289" t="s">
        <v>400</v>
      </c>
      <c r="I136" s="290" t="s">
        <v>621</v>
      </c>
      <c r="J136" s="140">
        <v>31314</v>
      </c>
      <c r="L136" s="291" t="s">
        <v>622</v>
      </c>
      <c r="M136" s="241" t="s">
        <v>237</v>
      </c>
      <c r="N136" s="141" t="s">
        <v>117</v>
      </c>
      <c r="O136" s="210" t="s">
        <v>238</v>
      </c>
      <c r="P136" s="237">
        <v>4</v>
      </c>
    </row>
    <row r="137" spans="8:16" ht="25.5" x14ac:dyDescent="0.25">
      <c r="H137" s="292" t="s">
        <v>404</v>
      </c>
      <c r="I137" s="292" t="s">
        <v>623</v>
      </c>
      <c r="J137" s="140">
        <v>31321</v>
      </c>
      <c r="L137" s="291" t="s">
        <v>624</v>
      </c>
      <c r="M137" s="241" t="s">
        <v>325</v>
      </c>
      <c r="N137" s="293" t="s">
        <v>120</v>
      </c>
      <c r="O137" s="210" t="s">
        <v>238</v>
      </c>
      <c r="P137" s="237">
        <v>100</v>
      </c>
    </row>
    <row r="138" spans="8:16" ht="24" x14ac:dyDescent="0.25">
      <c r="H138" s="292" t="s">
        <v>404</v>
      </c>
      <c r="I138" s="294" t="s">
        <v>625</v>
      </c>
      <c r="J138" s="140">
        <v>31322</v>
      </c>
      <c r="L138" s="194" t="s">
        <v>626</v>
      </c>
      <c r="M138" s="241" t="s">
        <v>237</v>
      </c>
      <c r="N138" s="141" t="s">
        <v>117</v>
      </c>
      <c r="O138" s="210" t="s">
        <v>238</v>
      </c>
      <c r="P138" s="237">
        <v>20</v>
      </c>
    </row>
    <row r="139" spans="8:16" ht="24" x14ac:dyDescent="0.25">
      <c r="H139" s="292" t="s">
        <v>404</v>
      </c>
      <c r="I139" s="292" t="s">
        <v>627</v>
      </c>
      <c r="J139" s="140">
        <v>31323</v>
      </c>
      <c r="L139" s="291" t="s">
        <v>226</v>
      </c>
      <c r="M139" s="241" t="s">
        <v>237</v>
      </c>
      <c r="N139" s="141" t="s">
        <v>117</v>
      </c>
      <c r="O139" s="210" t="s">
        <v>238</v>
      </c>
      <c r="P139" s="237">
        <v>12</v>
      </c>
    </row>
    <row r="140" spans="8:16" x14ac:dyDescent="0.25">
      <c r="H140" s="295" t="s">
        <v>407</v>
      </c>
      <c r="I140" s="296" t="s">
        <v>628</v>
      </c>
      <c r="J140" s="140">
        <v>31411</v>
      </c>
      <c r="L140" s="194" t="s">
        <v>629</v>
      </c>
      <c r="M140" s="180" t="s">
        <v>258</v>
      </c>
      <c r="N140" s="141" t="s">
        <v>117</v>
      </c>
      <c r="O140" s="210" t="s">
        <v>238</v>
      </c>
      <c r="P140" s="237">
        <v>3600</v>
      </c>
    </row>
    <row r="141" spans="8:16" x14ac:dyDescent="0.25">
      <c r="H141" s="295" t="s">
        <v>407</v>
      </c>
      <c r="I141" s="296" t="s">
        <v>630</v>
      </c>
      <c r="J141" s="140">
        <v>31412</v>
      </c>
      <c r="L141" s="194" t="s">
        <v>631</v>
      </c>
      <c r="M141" s="241" t="s">
        <v>237</v>
      </c>
      <c r="N141" s="141" t="s">
        <v>117</v>
      </c>
      <c r="O141" s="210" t="s">
        <v>238</v>
      </c>
      <c r="P141" s="237">
        <v>60</v>
      </c>
    </row>
    <row r="142" spans="8:16" x14ac:dyDescent="0.25">
      <c r="H142" s="297" t="s">
        <v>410</v>
      </c>
      <c r="I142" s="140" t="s">
        <v>632</v>
      </c>
      <c r="J142" s="282">
        <v>31421</v>
      </c>
      <c r="L142" s="194" t="s">
        <v>633</v>
      </c>
      <c r="M142" s="241" t="s">
        <v>237</v>
      </c>
      <c r="N142" s="141" t="s">
        <v>117</v>
      </c>
      <c r="O142" s="210" t="s">
        <v>238</v>
      </c>
      <c r="P142" s="237">
        <v>1</v>
      </c>
    </row>
    <row r="143" spans="8:16" x14ac:dyDescent="0.25">
      <c r="H143" s="298" t="s">
        <v>414</v>
      </c>
      <c r="I143" s="299" t="s">
        <v>634</v>
      </c>
      <c r="J143" s="140">
        <v>31431</v>
      </c>
      <c r="L143" s="194" t="s">
        <v>635</v>
      </c>
      <c r="M143" s="180" t="s">
        <v>254</v>
      </c>
      <c r="N143" s="261" t="s">
        <v>367</v>
      </c>
      <c r="O143" s="210" t="s">
        <v>238</v>
      </c>
      <c r="P143" s="237">
        <v>30</v>
      </c>
    </row>
    <row r="144" spans="8:16" ht="25.5" x14ac:dyDescent="0.25">
      <c r="H144" s="298" t="s">
        <v>414</v>
      </c>
      <c r="I144" s="300" t="s">
        <v>636</v>
      </c>
      <c r="J144" s="140">
        <v>31432</v>
      </c>
      <c r="L144" s="194" t="s">
        <v>637</v>
      </c>
      <c r="M144" s="241" t="s">
        <v>237</v>
      </c>
      <c r="N144" s="141" t="s">
        <v>117</v>
      </c>
      <c r="O144" s="210" t="s">
        <v>238</v>
      </c>
      <c r="P144" s="237">
        <v>12</v>
      </c>
    </row>
    <row r="145" spans="6:16" ht="25.5" x14ac:dyDescent="0.25">
      <c r="H145" s="297" t="s">
        <v>418</v>
      </c>
      <c r="I145" s="301" t="s">
        <v>638</v>
      </c>
      <c r="J145" s="282">
        <v>31511</v>
      </c>
      <c r="L145" s="194" t="s">
        <v>639</v>
      </c>
      <c r="M145" s="241" t="s">
        <v>237</v>
      </c>
      <c r="N145" s="141" t="s">
        <v>117</v>
      </c>
      <c r="O145" s="210" t="s">
        <v>238</v>
      </c>
      <c r="P145" s="237">
        <v>4</v>
      </c>
    </row>
    <row r="146" spans="6:16" x14ac:dyDescent="0.25">
      <c r="H146" s="302" t="s">
        <v>421</v>
      </c>
      <c r="I146" s="170" t="s">
        <v>640</v>
      </c>
      <c r="J146" s="282">
        <v>31521</v>
      </c>
      <c r="L146" s="194" t="s">
        <v>641</v>
      </c>
      <c r="M146" s="241" t="s">
        <v>237</v>
      </c>
      <c r="N146" s="141" t="s">
        <v>117</v>
      </c>
      <c r="O146" s="210" t="s">
        <v>238</v>
      </c>
      <c r="P146" s="237">
        <v>2</v>
      </c>
    </row>
    <row r="147" spans="6:16" x14ac:dyDescent="0.25">
      <c r="F147" s="203"/>
      <c r="H147" s="303" t="s">
        <v>424</v>
      </c>
      <c r="I147" s="151" t="s">
        <v>642</v>
      </c>
      <c r="J147" s="140">
        <v>31611</v>
      </c>
      <c r="L147" s="194" t="s">
        <v>643</v>
      </c>
      <c r="M147" s="189" t="s">
        <v>237</v>
      </c>
      <c r="N147" s="141" t="s">
        <v>117</v>
      </c>
      <c r="O147" s="145" t="s">
        <v>238</v>
      </c>
      <c r="P147" s="145">
        <v>20</v>
      </c>
    </row>
    <row r="148" spans="6:16" x14ac:dyDescent="0.25">
      <c r="F148" s="203"/>
      <c r="H148" s="303" t="s">
        <v>424</v>
      </c>
      <c r="I148" s="151" t="s">
        <v>644</v>
      </c>
      <c r="J148" s="140">
        <v>31612</v>
      </c>
      <c r="L148" s="194" t="s">
        <v>645</v>
      </c>
      <c r="M148" s="189" t="s">
        <v>237</v>
      </c>
      <c r="N148" s="141" t="s">
        <v>117</v>
      </c>
      <c r="O148" s="145" t="s">
        <v>238</v>
      </c>
      <c r="P148" s="145">
        <v>20</v>
      </c>
    </row>
    <row r="149" spans="6:16" x14ac:dyDescent="0.25">
      <c r="F149" s="202"/>
      <c r="H149" s="303" t="s">
        <v>424</v>
      </c>
      <c r="I149" s="151" t="s">
        <v>646</v>
      </c>
      <c r="J149" s="140">
        <v>31613</v>
      </c>
      <c r="L149" s="194" t="s">
        <v>647</v>
      </c>
      <c r="M149" s="189" t="s">
        <v>237</v>
      </c>
      <c r="N149" s="141" t="s">
        <v>117</v>
      </c>
      <c r="O149" s="145" t="s">
        <v>238</v>
      </c>
      <c r="P149" s="145">
        <v>30</v>
      </c>
    </row>
    <row r="150" spans="6:16" ht="25.5" x14ac:dyDescent="0.25">
      <c r="F150" s="202"/>
      <c r="H150" s="303" t="s">
        <v>424</v>
      </c>
      <c r="I150" s="304" t="s">
        <v>648</v>
      </c>
      <c r="J150" s="140">
        <v>31614</v>
      </c>
      <c r="L150" s="194" t="s">
        <v>649</v>
      </c>
      <c r="M150" s="189" t="s">
        <v>237</v>
      </c>
      <c r="N150" s="141" t="s">
        <v>117</v>
      </c>
      <c r="O150" s="145">
        <v>0</v>
      </c>
      <c r="P150" s="145">
        <v>80</v>
      </c>
    </row>
    <row r="151" spans="6:16" x14ac:dyDescent="0.25">
      <c r="F151" s="199"/>
      <c r="H151" s="305" t="s">
        <v>427</v>
      </c>
      <c r="I151" s="305" t="s">
        <v>650</v>
      </c>
      <c r="J151" s="140">
        <v>41111</v>
      </c>
      <c r="L151" s="194" t="s">
        <v>651</v>
      </c>
      <c r="M151" s="189" t="s">
        <v>237</v>
      </c>
      <c r="N151" s="141" t="s">
        <v>117</v>
      </c>
      <c r="O151" s="145">
        <v>0</v>
      </c>
      <c r="P151" s="145">
        <v>1</v>
      </c>
    </row>
    <row r="152" spans="6:16" x14ac:dyDescent="0.25">
      <c r="F152" s="214"/>
      <c r="H152" s="305" t="s">
        <v>427</v>
      </c>
      <c r="I152" s="154" t="s">
        <v>652</v>
      </c>
      <c r="J152" s="140">
        <v>41112</v>
      </c>
      <c r="L152" s="194" t="s">
        <v>653</v>
      </c>
      <c r="M152" s="189" t="s">
        <v>237</v>
      </c>
      <c r="N152" s="189" t="s">
        <v>120</v>
      </c>
      <c r="O152" s="145">
        <v>0</v>
      </c>
      <c r="P152" s="145">
        <v>100</v>
      </c>
    </row>
    <row r="153" spans="6:16" x14ac:dyDescent="0.25">
      <c r="F153" s="214"/>
      <c r="H153" s="162" t="s">
        <v>430</v>
      </c>
      <c r="I153" s="162" t="s">
        <v>654</v>
      </c>
      <c r="J153" s="140">
        <v>41121</v>
      </c>
      <c r="L153" s="194" t="s">
        <v>655</v>
      </c>
      <c r="M153" s="189" t="s">
        <v>237</v>
      </c>
      <c r="N153" s="141" t="s">
        <v>117</v>
      </c>
      <c r="O153" s="145">
        <v>0</v>
      </c>
      <c r="P153" s="145">
        <v>1</v>
      </c>
    </row>
    <row r="154" spans="6:16" x14ac:dyDescent="0.25">
      <c r="F154" s="214"/>
      <c r="H154" s="162" t="s">
        <v>430</v>
      </c>
      <c r="I154" s="162" t="s">
        <v>656</v>
      </c>
      <c r="J154" s="140">
        <v>41122</v>
      </c>
      <c r="L154" s="194" t="s">
        <v>657</v>
      </c>
      <c r="M154" s="189" t="s">
        <v>237</v>
      </c>
      <c r="N154" s="141" t="s">
        <v>117</v>
      </c>
      <c r="O154" s="145">
        <v>0</v>
      </c>
      <c r="P154" s="145">
        <v>1</v>
      </c>
    </row>
    <row r="155" spans="6:16" x14ac:dyDescent="0.25">
      <c r="F155" s="219"/>
      <c r="H155" s="162" t="s">
        <v>430</v>
      </c>
      <c r="I155" s="162" t="s">
        <v>658</v>
      </c>
      <c r="J155" s="140">
        <v>41123</v>
      </c>
      <c r="L155" s="194" t="s">
        <v>659</v>
      </c>
      <c r="M155" s="189" t="s">
        <v>237</v>
      </c>
      <c r="N155" s="141" t="s">
        <v>117</v>
      </c>
      <c r="O155" s="145" t="s">
        <v>238</v>
      </c>
      <c r="P155" s="145">
        <v>15</v>
      </c>
    </row>
    <row r="156" spans="6:16" ht="24" x14ac:dyDescent="0.25">
      <c r="F156" s="219"/>
      <c r="H156" s="306" t="s">
        <v>433</v>
      </c>
      <c r="I156" s="165" t="s">
        <v>660</v>
      </c>
      <c r="J156" s="140">
        <v>41131</v>
      </c>
      <c r="L156" s="194" t="s">
        <v>661</v>
      </c>
      <c r="M156" s="189" t="s">
        <v>237</v>
      </c>
      <c r="N156" s="141" t="s">
        <v>117</v>
      </c>
      <c r="O156" s="145" t="s">
        <v>238</v>
      </c>
      <c r="P156" s="145">
        <v>100</v>
      </c>
    </row>
    <row r="157" spans="6:16" ht="24" x14ac:dyDescent="0.25">
      <c r="F157" s="219"/>
      <c r="H157" s="306" t="s">
        <v>433</v>
      </c>
      <c r="I157" s="165" t="s">
        <v>662</v>
      </c>
      <c r="J157" s="140">
        <v>41132</v>
      </c>
      <c r="L157" s="194" t="s">
        <v>663</v>
      </c>
      <c r="M157" s="189" t="s">
        <v>237</v>
      </c>
      <c r="N157" s="141" t="s">
        <v>117</v>
      </c>
      <c r="O157" s="145">
        <v>2</v>
      </c>
      <c r="P157" s="145">
        <v>20</v>
      </c>
    </row>
    <row r="158" spans="6:16" x14ac:dyDescent="0.25">
      <c r="F158" s="221"/>
      <c r="H158" s="307" t="s">
        <v>436</v>
      </c>
      <c r="I158" s="307" t="s">
        <v>664</v>
      </c>
      <c r="J158" s="140">
        <v>41211</v>
      </c>
      <c r="L158" s="194" t="s">
        <v>665</v>
      </c>
      <c r="M158" s="189" t="s">
        <v>237</v>
      </c>
      <c r="N158" s="141" t="s">
        <v>117</v>
      </c>
      <c r="O158" s="145" t="s">
        <v>238</v>
      </c>
      <c r="P158" s="145">
        <v>1</v>
      </c>
    </row>
    <row r="159" spans="6:16" x14ac:dyDescent="0.25">
      <c r="F159" s="221"/>
      <c r="H159" s="307" t="s">
        <v>436</v>
      </c>
      <c r="I159" s="308" t="s">
        <v>666</v>
      </c>
      <c r="J159" s="140">
        <v>41212</v>
      </c>
      <c r="L159" s="194" t="s">
        <v>667</v>
      </c>
      <c r="M159" s="189" t="s">
        <v>254</v>
      </c>
      <c r="N159" s="189" t="s">
        <v>120</v>
      </c>
      <c r="O159" s="145" t="s">
        <v>238</v>
      </c>
      <c r="P159" s="145">
        <v>60</v>
      </c>
    </row>
    <row r="160" spans="6:16" x14ac:dyDescent="0.25">
      <c r="F160" s="221"/>
      <c r="H160" s="309" t="s">
        <v>668</v>
      </c>
      <c r="I160" s="309" t="s">
        <v>669</v>
      </c>
      <c r="J160" s="140">
        <v>41221</v>
      </c>
      <c r="L160" s="194" t="s">
        <v>670</v>
      </c>
      <c r="M160" s="189" t="s">
        <v>237</v>
      </c>
      <c r="N160" s="189" t="s">
        <v>120</v>
      </c>
      <c r="O160" s="145" t="s">
        <v>238</v>
      </c>
      <c r="P160" s="145">
        <v>100</v>
      </c>
    </row>
    <row r="161" spans="6:16" x14ac:dyDescent="0.25">
      <c r="F161" s="221"/>
      <c r="H161" s="309" t="s">
        <v>668</v>
      </c>
      <c r="I161" s="309" t="s">
        <v>671</v>
      </c>
      <c r="J161" s="140">
        <v>41222</v>
      </c>
      <c r="L161" s="194" t="s">
        <v>672</v>
      </c>
      <c r="M161" s="189" t="s">
        <v>254</v>
      </c>
      <c r="N161" s="189" t="s">
        <v>120</v>
      </c>
      <c r="O161" s="145" t="s">
        <v>238</v>
      </c>
      <c r="P161" s="145">
        <v>100</v>
      </c>
    </row>
    <row r="162" spans="6:16" x14ac:dyDescent="0.25">
      <c r="F162" s="221"/>
      <c r="H162" s="232" t="s">
        <v>442</v>
      </c>
      <c r="I162" s="301" t="s">
        <v>673</v>
      </c>
      <c r="J162" s="282">
        <v>41231</v>
      </c>
      <c r="L162" s="194" t="s">
        <v>674</v>
      </c>
      <c r="M162" s="189" t="s">
        <v>237</v>
      </c>
      <c r="N162" s="141" t="s">
        <v>117</v>
      </c>
      <c r="O162" s="145" t="s">
        <v>238</v>
      </c>
      <c r="P162" s="145">
        <v>5</v>
      </c>
    </row>
    <row r="163" spans="6:16" x14ac:dyDescent="0.25">
      <c r="F163" s="221"/>
      <c r="H163" s="310" t="s">
        <v>445</v>
      </c>
      <c r="I163" s="310" t="s">
        <v>675</v>
      </c>
      <c r="J163" s="140">
        <v>41311</v>
      </c>
      <c r="L163" s="194" t="s">
        <v>676</v>
      </c>
      <c r="M163" s="189" t="s">
        <v>237</v>
      </c>
      <c r="N163" s="141" t="s">
        <v>117</v>
      </c>
      <c r="O163" s="145" t="s">
        <v>238</v>
      </c>
      <c r="P163" s="145">
        <v>5</v>
      </c>
    </row>
    <row r="164" spans="6:16" x14ac:dyDescent="0.25">
      <c r="F164" s="221"/>
      <c r="H164" s="310" t="s">
        <v>445</v>
      </c>
      <c r="I164" s="310" t="s">
        <v>677</v>
      </c>
      <c r="J164" s="140">
        <v>41312</v>
      </c>
      <c r="L164" s="194" t="s">
        <v>678</v>
      </c>
      <c r="M164" s="189" t="s">
        <v>237</v>
      </c>
      <c r="N164" s="141" t="s">
        <v>117</v>
      </c>
      <c r="O164" s="145" t="s">
        <v>238</v>
      </c>
      <c r="P164" s="145">
        <v>96</v>
      </c>
    </row>
    <row r="165" spans="6:16" x14ac:dyDescent="0.25">
      <c r="H165" s="311" t="s">
        <v>448</v>
      </c>
      <c r="I165" s="312" t="s">
        <v>679</v>
      </c>
      <c r="J165" s="140">
        <v>41321</v>
      </c>
      <c r="L165" s="194" t="s">
        <v>680</v>
      </c>
      <c r="M165" s="189" t="s">
        <v>237</v>
      </c>
      <c r="N165" s="141" t="s">
        <v>117</v>
      </c>
      <c r="O165" s="145">
        <v>0</v>
      </c>
      <c r="P165" s="145">
        <v>1</v>
      </c>
    </row>
    <row r="166" spans="6:16" ht="25.5" x14ac:dyDescent="0.25">
      <c r="H166" s="311" t="s">
        <v>448</v>
      </c>
      <c r="I166" s="312" t="s">
        <v>681</v>
      </c>
      <c r="J166" s="140">
        <v>41322</v>
      </c>
      <c r="L166" s="194" t="s">
        <v>682</v>
      </c>
      <c r="M166" s="189" t="s">
        <v>325</v>
      </c>
      <c r="N166" s="189" t="s">
        <v>120</v>
      </c>
      <c r="O166" s="145">
        <v>100</v>
      </c>
      <c r="P166" s="145">
        <v>100</v>
      </c>
    </row>
    <row r="167" spans="6:16" x14ac:dyDescent="0.25">
      <c r="H167" s="311" t="s">
        <v>448</v>
      </c>
      <c r="I167" s="311" t="s">
        <v>683</v>
      </c>
      <c r="J167" s="140">
        <v>41323</v>
      </c>
      <c r="L167" s="194" t="s">
        <v>684</v>
      </c>
      <c r="M167" s="189" t="s">
        <v>237</v>
      </c>
      <c r="N167" s="141" t="s">
        <v>117</v>
      </c>
      <c r="O167" s="145" t="s">
        <v>238</v>
      </c>
      <c r="P167" s="145">
        <v>8</v>
      </c>
    </row>
    <row r="168" spans="6:16" ht="25.5" x14ac:dyDescent="0.25">
      <c r="H168" s="311" t="s">
        <v>448</v>
      </c>
      <c r="I168" s="311" t="s">
        <v>685</v>
      </c>
      <c r="J168" s="140">
        <v>41324</v>
      </c>
      <c r="L168" s="194" t="s">
        <v>686</v>
      </c>
      <c r="M168" s="189" t="s">
        <v>687</v>
      </c>
      <c r="N168" s="189" t="s">
        <v>120</v>
      </c>
      <c r="O168" s="145" t="s">
        <v>238</v>
      </c>
      <c r="P168" s="145">
        <v>100</v>
      </c>
    </row>
    <row r="169" spans="6:16" ht="24" x14ac:dyDescent="0.25">
      <c r="H169" s="256" t="s">
        <v>451</v>
      </c>
      <c r="I169" s="301" t="s">
        <v>688</v>
      </c>
      <c r="J169" s="140">
        <v>41331</v>
      </c>
      <c r="L169" s="194" t="s">
        <v>689</v>
      </c>
      <c r="M169" s="189" t="s">
        <v>258</v>
      </c>
      <c r="N169" s="141" t="s">
        <v>117</v>
      </c>
      <c r="O169" s="145">
        <v>30</v>
      </c>
      <c r="P169" s="145">
        <v>35</v>
      </c>
    </row>
    <row r="170" spans="6:16" x14ac:dyDescent="0.25">
      <c r="H170" s="256" t="s">
        <v>451</v>
      </c>
      <c r="I170" s="301" t="s">
        <v>690</v>
      </c>
      <c r="J170" s="140">
        <v>41332</v>
      </c>
      <c r="L170" s="194" t="s">
        <v>691</v>
      </c>
      <c r="M170" s="189" t="s">
        <v>237</v>
      </c>
      <c r="N170" s="141" t="s">
        <v>117</v>
      </c>
      <c r="O170" s="145" t="s">
        <v>238</v>
      </c>
      <c r="P170" s="145">
        <v>30</v>
      </c>
    </row>
    <row r="171" spans="6:16" x14ac:dyDescent="0.25">
      <c r="H171" s="313" t="s">
        <v>454</v>
      </c>
      <c r="I171" s="173" t="s">
        <v>692</v>
      </c>
      <c r="J171" s="282">
        <v>41341</v>
      </c>
      <c r="L171" s="194" t="s">
        <v>693</v>
      </c>
      <c r="M171" s="189" t="s">
        <v>258</v>
      </c>
      <c r="N171" s="141" t="s">
        <v>117</v>
      </c>
      <c r="O171" s="145">
        <v>11</v>
      </c>
      <c r="P171" s="145">
        <v>12</v>
      </c>
    </row>
    <row r="172" spans="6:16" ht="25.5" x14ac:dyDescent="0.25">
      <c r="H172" s="140" t="s">
        <v>457</v>
      </c>
      <c r="I172" s="301" t="s">
        <v>694</v>
      </c>
      <c r="J172" s="140">
        <v>41351</v>
      </c>
      <c r="L172" s="194" t="s">
        <v>686</v>
      </c>
      <c r="M172" s="189" t="s">
        <v>687</v>
      </c>
      <c r="N172" s="189" t="s">
        <v>120</v>
      </c>
      <c r="O172" s="145" t="s">
        <v>238</v>
      </c>
      <c r="P172" s="145">
        <v>100</v>
      </c>
    </row>
    <row r="173" spans="6:16" ht="25.5" x14ac:dyDescent="0.25">
      <c r="H173" s="140" t="s">
        <v>457</v>
      </c>
      <c r="I173" s="301" t="s">
        <v>695</v>
      </c>
      <c r="J173" s="140">
        <v>41352</v>
      </c>
      <c r="L173" s="194" t="s">
        <v>696</v>
      </c>
      <c r="M173" s="189" t="s">
        <v>237</v>
      </c>
      <c r="N173" s="141" t="s">
        <v>117</v>
      </c>
      <c r="O173" s="145">
        <v>11</v>
      </c>
      <c r="P173" s="145">
        <v>11</v>
      </c>
    </row>
    <row r="174" spans="6:16" x14ac:dyDescent="0.25">
      <c r="H174" s="314" t="s">
        <v>460</v>
      </c>
      <c r="I174" s="314" t="s">
        <v>697</v>
      </c>
      <c r="J174" s="282">
        <v>41361</v>
      </c>
      <c r="L174" s="194" t="s">
        <v>698</v>
      </c>
      <c r="M174" s="189" t="s">
        <v>258</v>
      </c>
      <c r="N174" s="141" t="s">
        <v>117</v>
      </c>
      <c r="O174" s="145">
        <v>32</v>
      </c>
      <c r="P174" s="145">
        <v>40</v>
      </c>
    </row>
    <row r="175" spans="6:16" ht="25.5" x14ac:dyDescent="0.25">
      <c r="H175" s="182" t="s">
        <v>463</v>
      </c>
      <c r="I175" s="183" t="s">
        <v>699</v>
      </c>
      <c r="J175" s="140">
        <v>41371</v>
      </c>
      <c r="L175" s="194" t="s">
        <v>700</v>
      </c>
      <c r="M175" s="189" t="s">
        <v>237</v>
      </c>
      <c r="N175" s="141" t="s">
        <v>117</v>
      </c>
      <c r="O175" s="145" t="s">
        <v>238</v>
      </c>
      <c r="P175" s="145">
        <v>8</v>
      </c>
    </row>
    <row r="176" spans="6:16" x14ac:dyDescent="0.25">
      <c r="H176" s="182" t="s">
        <v>463</v>
      </c>
      <c r="I176" s="183" t="s">
        <v>701</v>
      </c>
      <c r="J176" s="140">
        <v>41372</v>
      </c>
      <c r="L176" s="194" t="s">
        <v>702</v>
      </c>
      <c r="M176" s="189" t="s">
        <v>258</v>
      </c>
      <c r="N176" s="141" t="s">
        <v>117</v>
      </c>
      <c r="O176" s="145">
        <v>4</v>
      </c>
      <c r="P176" s="145">
        <v>8</v>
      </c>
    </row>
    <row r="177" spans="12:16" ht="25.5" x14ac:dyDescent="0.25">
      <c r="L177" s="194" t="s">
        <v>686</v>
      </c>
      <c r="M177" s="189" t="s">
        <v>237</v>
      </c>
      <c r="N177" s="189" t="s">
        <v>120</v>
      </c>
      <c r="O177" s="145" t="s">
        <v>238</v>
      </c>
      <c r="P177" s="145">
        <v>100</v>
      </c>
    </row>
    <row r="178" spans="12:16" x14ac:dyDescent="0.25">
      <c r="L178" s="194" t="s">
        <v>703</v>
      </c>
      <c r="M178" s="189" t="s">
        <v>237</v>
      </c>
      <c r="N178" s="141" t="s">
        <v>117</v>
      </c>
      <c r="O178" s="145">
        <v>0</v>
      </c>
      <c r="P178" s="145">
        <v>1</v>
      </c>
    </row>
    <row r="179" spans="12:16" ht="25.5" x14ac:dyDescent="0.25">
      <c r="L179" s="194" t="s">
        <v>704</v>
      </c>
      <c r="M179" s="189" t="s">
        <v>325</v>
      </c>
      <c r="N179" s="141" t="s">
        <v>117</v>
      </c>
      <c r="O179" s="145" t="s">
        <v>238</v>
      </c>
      <c r="P179" s="145">
        <v>6</v>
      </c>
    </row>
    <row r="180" spans="12:16" x14ac:dyDescent="0.25">
      <c r="L180" s="194" t="s">
        <v>705</v>
      </c>
      <c r="M180" s="189" t="s">
        <v>258</v>
      </c>
      <c r="N180" s="141" t="s">
        <v>117</v>
      </c>
      <c r="O180" s="145">
        <v>61</v>
      </c>
      <c r="P180" s="145">
        <v>70</v>
      </c>
    </row>
    <row r="181" spans="12:16" x14ac:dyDescent="0.25">
      <c r="L181" s="194" t="s">
        <v>706</v>
      </c>
      <c r="M181" s="189" t="s">
        <v>237</v>
      </c>
      <c r="N181" s="141" t="s">
        <v>117</v>
      </c>
      <c r="O181" s="145" t="s">
        <v>238</v>
      </c>
      <c r="P181" s="145">
        <v>3</v>
      </c>
    </row>
    <row r="182" spans="12:16" x14ac:dyDescent="0.25">
      <c r="L182" s="194" t="s">
        <v>707</v>
      </c>
      <c r="M182" s="189" t="s">
        <v>237</v>
      </c>
      <c r="N182" s="141" t="s">
        <v>117</v>
      </c>
      <c r="O182" s="145" t="s">
        <v>238</v>
      </c>
      <c r="P182" s="145">
        <v>1</v>
      </c>
    </row>
    <row r="183" spans="12:16" x14ac:dyDescent="0.25">
      <c r="L183" s="194" t="s">
        <v>708</v>
      </c>
      <c r="M183" s="189" t="s">
        <v>237</v>
      </c>
      <c r="N183" s="141" t="s">
        <v>117</v>
      </c>
      <c r="O183" s="145" t="s">
        <v>238</v>
      </c>
      <c r="P183" s="145">
        <v>1</v>
      </c>
    </row>
    <row r="184" spans="12:16" x14ac:dyDescent="0.25">
      <c r="L184" s="194" t="s">
        <v>709</v>
      </c>
      <c r="M184" s="189" t="s">
        <v>254</v>
      </c>
      <c r="N184" s="189" t="s">
        <v>120</v>
      </c>
      <c r="O184" s="145" t="s">
        <v>238</v>
      </c>
      <c r="P184" s="145">
        <v>60</v>
      </c>
    </row>
    <row r="185" spans="12:16" x14ac:dyDescent="0.25">
      <c r="L185" s="194" t="s">
        <v>710</v>
      </c>
      <c r="M185" s="189" t="s">
        <v>254</v>
      </c>
      <c r="N185" s="189" t="s">
        <v>120</v>
      </c>
      <c r="O185" s="145">
        <v>0</v>
      </c>
      <c r="P185" s="145">
        <v>80</v>
      </c>
    </row>
    <row r="186" spans="12:16" x14ac:dyDescent="0.25">
      <c r="L186" s="194" t="s">
        <v>711</v>
      </c>
      <c r="M186" s="189" t="s">
        <v>258</v>
      </c>
      <c r="N186" s="141" t="s">
        <v>117</v>
      </c>
      <c r="O186" s="145">
        <v>1037</v>
      </c>
      <c r="P186" s="145">
        <v>1200</v>
      </c>
    </row>
    <row r="187" spans="12:16" x14ac:dyDescent="0.25">
      <c r="L187" s="194" t="s">
        <v>712</v>
      </c>
      <c r="M187" s="189" t="s">
        <v>258</v>
      </c>
      <c r="N187" s="141" t="s">
        <v>117</v>
      </c>
      <c r="O187" s="145">
        <v>23418</v>
      </c>
      <c r="P187" s="145">
        <v>25000</v>
      </c>
    </row>
    <row r="188" spans="12:16" x14ac:dyDescent="0.25">
      <c r="L188" s="194" t="s">
        <v>713</v>
      </c>
      <c r="M188" s="189" t="s">
        <v>258</v>
      </c>
      <c r="N188" s="141" t="s">
        <v>117</v>
      </c>
      <c r="O188" s="145">
        <v>18</v>
      </c>
      <c r="P188" s="145">
        <v>21</v>
      </c>
    </row>
    <row r="189" spans="12:16" x14ac:dyDescent="0.25">
      <c r="L189" s="194" t="s">
        <v>684</v>
      </c>
      <c r="M189" s="189" t="s">
        <v>237</v>
      </c>
      <c r="N189" s="141" t="s">
        <v>117</v>
      </c>
      <c r="O189" s="145" t="s">
        <v>238</v>
      </c>
      <c r="P189" s="145">
        <v>350</v>
      </c>
    </row>
    <row r="190" spans="12:16" ht="25.5" x14ac:dyDescent="0.25">
      <c r="L190" s="194" t="s">
        <v>714</v>
      </c>
      <c r="M190" s="189" t="s">
        <v>258</v>
      </c>
      <c r="N190" s="141" t="s">
        <v>117</v>
      </c>
      <c r="O190" s="145">
        <v>2</v>
      </c>
      <c r="P190" s="145">
        <v>8</v>
      </c>
    </row>
    <row r="191" spans="12:16" x14ac:dyDescent="0.25">
      <c r="L191" s="194" t="s">
        <v>715</v>
      </c>
      <c r="M191" s="189" t="s">
        <v>237</v>
      </c>
      <c r="N191" s="141" t="s">
        <v>117</v>
      </c>
      <c r="O191" s="145">
        <v>0</v>
      </c>
      <c r="P191" s="145">
        <v>4184</v>
      </c>
    </row>
    <row r="192" spans="12:16" x14ac:dyDescent="0.25">
      <c r="L192" s="194" t="s">
        <v>716</v>
      </c>
      <c r="M192" s="189" t="s">
        <v>258</v>
      </c>
      <c r="N192" s="141" t="s">
        <v>117</v>
      </c>
      <c r="O192" s="145">
        <v>4184</v>
      </c>
      <c r="P192" s="145">
        <v>5184</v>
      </c>
    </row>
    <row r="193" spans="12:16" ht="25.5" x14ac:dyDescent="0.25">
      <c r="L193" s="194" t="s">
        <v>717</v>
      </c>
      <c r="M193" s="189" t="s">
        <v>237</v>
      </c>
      <c r="N193" s="141" t="s">
        <v>117</v>
      </c>
      <c r="O193" s="145" t="s">
        <v>238</v>
      </c>
      <c r="P193" s="145">
        <v>8</v>
      </c>
    </row>
    <row r="194" spans="12:16" x14ac:dyDescent="0.25">
      <c r="L194" s="194" t="s">
        <v>718</v>
      </c>
      <c r="M194" s="189" t="s">
        <v>258</v>
      </c>
      <c r="N194" s="141" t="s">
        <v>117</v>
      </c>
      <c r="O194" s="145">
        <v>2136</v>
      </c>
      <c r="P194" s="145">
        <v>2586</v>
      </c>
    </row>
    <row r="195" spans="12:16" x14ac:dyDescent="0.25">
      <c r="L195" s="194" t="s">
        <v>719</v>
      </c>
      <c r="M195" s="189" t="s">
        <v>237</v>
      </c>
      <c r="N195" s="141" t="s">
        <v>117</v>
      </c>
      <c r="O195" s="145" t="s">
        <v>238</v>
      </c>
      <c r="P195" s="145">
        <v>1200</v>
      </c>
    </row>
    <row r="196" spans="12:16" x14ac:dyDescent="0.25">
      <c r="L196" s="194" t="s">
        <v>720</v>
      </c>
      <c r="M196" s="189" t="s">
        <v>237</v>
      </c>
      <c r="N196" s="141" t="s">
        <v>117</v>
      </c>
      <c r="O196" s="145" t="s">
        <v>238</v>
      </c>
      <c r="P196" s="145">
        <v>750</v>
      </c>
    </row>
    <row r="197" spans="12:16" ht="25.5" x14ac:dyDescent="0.25">
      <c r="L197" s="194" t="s">
        <v>721</v>
      </c>
      <c r="M197" s="189" t="s">
        <v>237</v>
      </c>
      <c r="N197" s="141" t="s">
        <v>117</v>
      </c>
      <c r="O197" s="145" t="s">
        <v>238</v>
      </c>
      <c r="P197" s="145">
        <v>100</v>
      </c>
    </row>
    <row r="198" spans="12:16" x14ac:dyDescent="0.25">
      <c r="L198" s="194" t="s">
        <v>722</v>
      </c>
      <c r="M198" s="189" t="s">
        <v>237</v>
      </c>
      <c r="N198" s="141" t="s">
        <v>117</v>
      </c>
      <c r="O198" s="145">
        <v>0</v>
      </c>
      <c r="P198" s="145">
        <v>1</v>
      </c>
    </row>
    <row r="199" spans="12:16" x14ac:dyDescent="0.25">
      <c r="L199" s="194" t="s">
        <v>723</v>
      </c>
      <c r="M199" s="189" t="s">
        <v>258</v>
      </c>
      <c r="N199" s="141" t="s">
        <v>117</v>
      </c>
      <c r="O199" s="145">
        <v>19</v>
      </c>
      <c r="P199" s="145">
        <v>20</v>
      </c>
    </row>
    <row r="200" spans="12:16" x14ac:dyDescent="0.25">
      <c r="L200" s="194" t="s">
        <v>724</v>
      </c>
      <c r="M200" s="189" t="s">
        <v>258</v>
      </c>
      <c r="N200" s="141" t="s">
        <v>117</v>
      </c>
      <c r="O200" s="145">
        <v>10</v>
      </c>
      <c r="P200" s="145">
        <v>19</v>
      </c>
    </row>
    <row r="201" spans="12:16" ht="25.5" x14ac:dyDescent="0.25">
      <c r="L201" s="194" t="s">
        <v>725</v>
      </c>
      <c r="M201" s="189" t="s">
        <v>258</v>
      </c>
      <c r="N201" s="141" t="s">
        <v>117</v>
      </c>
      <c r="O201" s="145">
        <v>6</v>
      </c>
      <c r="P201" s="145">
        <v>7</v>
      </c>
    </row>
    <row r="202" spans="12:16" ht="25.5" x14ac:dyDescent="0.25">
      <c r="L202" s="194" t="s">
        <v>726</v>
      </c>
      <c r="M202" s="189" t="s">
        <v>237</v>
      </c>
      <c r="N202" s="141" t="s">
        <v>117</v>
      </c>
      <c r="O202" s="145">
        <v>0</v>
      </c>
      <c r="P202" s="145">
        <v>1</v>
      </c>
    </row>
    <row r="203" spans="12:16" ht="25.5" x14ac:dyDescent="0.25">
      <c r="L203" s="194" t="s">
        <v>727</v>
      </c>
      <c r="M203" s="189" t="s">
        <v>258</v>
      </c>
      <c r="N203" s="141" t="s">
        <v>117</v>
      </c>
      <c r="O203" s="145">
        <v>30</v>
      </c>
      <c r="P203" s="145">
        <v>40</v>
      </c>
    </row>
    <row r="204" spans="12:16" ht="25.5" x14ac:dyDescent="0.25">
      <c r="L204" s="194" t="s">
        <v>728</v>
      </c>
      <c r="M204" s="189" t="s">
        <v>258</v>
      </c>
      <c r="N204" s="141" t="s">
        <v>117</v>
      </c>
      <c r="O204" s="145">
        <v>3500</v>
      </c>
      <c r="P204" s="145">
        <v>3750</v>
      </c>
    </row>
    <row r="205" spans="12:16" ht="25.5" x14ac:dyDescent="0.25">
      <c r="L205" s="194" t="s">
        <v>729</v>
      </c>
      <c r="M205" s="189" t="s">
        <v>237</v>
      </c>
      <c r="N205" s="141" t="s">
        <v>117</v>
      </c>
      <c r="O205" s="145" t="s">
        <v>238</v>
      </c>
      <c r="P205" s="145">
        <v>12</v>
      </c>
    </row>
    <row r="206" spans="12:16" x14ac:dyDescent="0.25">
      <c r="L206" s="194" t="s">
        <v>730</v>
      </c>
      <c r="M206" s="189" t="s">
        <v>325</v>
      </c>
      <c r="N206" s="189" t="s">
        <v>120</v>
      </c>
      <c r="O206" s="145">
        <v>100</v>
      </c>
      <c r="P206" s="145">
        <v>100</v>
      </c>
    </row>
    <row r="207" spans="12:16" ht="25.5" x14ac:dyDescent="0.25">
      <c r="L207" s="194" t="s">
        <v>731</v>
      </c>
      <c r="M207" s="189" t="s">
        <v>732</v>
      </c>
      <c r="N207" s="189" t="s">
        <v>120</v>
      </c>
      <c r="O207" s="145" t="s">
        <v>238</v>
      </c>
      <c r="P207" s="145">
        <v>100</v>
      </c>
    </row>
    <row r="208" spans="12:16" x14ac:dyDescent="0.25">
      <c r="L208" s="194" t="s">
        <v>733</v>
      </c>
      <c r="M208" s="189" t="s">
        <v>237</v>
      </c>
      <c r="N208" s="141" t="s">
        <v>117</v>
      </c>
      <c r="O208" s="145" t="s">
        <v>238</v>
      </c>
      <c r="P208" s="145">
        <v>4</v>
      </c>
    </row>
    <row r="209" spans="12:16" x14ac:dyDescent="0.25">
      <c r="L209" s="194" t="s">
        <v>734</v>
      </c>
      <c r="M209" s="189" t="s">
        <v>258</v>
      </c>
      <c r="N209" s="189" t="s">
        <v>735</v>
      </c>
      <c r="O209" s="145">
        <v>1300</v>
      </c>
      <c r="P209" s="145">
        <v>10000</v>
      </c>
    </row>
    <row r="210" spans="12:16" ht="25.5" x14ac:dyDescent="0.25">
      <c r="L210" s="194" t="s">
        <v>736</v>
      </c>
      <c r="M210" s="189" t="s">
        <v>258</v>
      </c>
      <c r="N210" s="141" t="s">
        <v>117</v>
      </c>
      <c r="O210" s="145">
        <v>2</v>
      </c>
      <c r="P210" s="145">
        <v>3</v>
      </c>
    </row>
    <row r="211" spans="12:16" ht="25.5" x14ac:dyDescent="0.25">
      <c r="L211" s="194" t="s">
        <v>737</v>
      </c>
      <c r="M211" s="189" t="s">
        <v>258</v>
      </c>
      <c r="N211" s="141" t="s">
        <v>117</v>
      </c>
      <c r="O211" s="145">
        <v>120</v>
      </c>
      <c r="P211" s="145">
        <v>230</v>
      </c>
    </row>
    <row r="212" spans="12:16" ht="25.5" x14ac:dyDescent="0.25">
      <c r="L212" s="194" t="s">
        <v>738</v>
      </c>
      <c r="M212" s="189" t="s">
        <v>237</v>
      </c>
      <c r="N212" s="141" t="s">
        <v>117</v>
      </c>
      <c r="O212" s="145">
        <v>2</v>
      </c>
      <c r="P212" s="145">
        <v>2</v>
      </c>
    </row>
    <row r="213" spans="12:16" x14ac:dyDescent="0.25">
      <c r="L213" s="194" t="s">
        <v>739</v>
      </c>
      <c r="M213" s="189" t="s">
        <v>258</v>
      </c>
      <c r="N213" s="141" t="s">
        <v>117</v>
      </c>
      <c r="O213" s="145">
        <v>10</v>
      </c>
      <c r="P213" s="145">
        <v>15</v>
      </c>
    </row>
    <row r="214" spans="12:16" x14ac:dyDescent="0.25">
      <c r="L214" s="194" t="s">
        <v>740</v>
      </c>
      <c r="M214" s="189" t="s">
        <v>237</v>
      </c>
      <c r="N214" s="141" t="s">
        <v>117</v>
      </c>
      <c r="O214" s="145">
        <v>50</v>
      </c>
      <c r="P214" s="145">
        <v>200</v>
      </c>
    </row>
    <row r="215" spans="12:16" x14ac:dyDescent="0.25">
      <c r="L215" s="194" t="s">
        <v>741</v>
      </c>
      <c r="M215" s="189" t="s">
        <v>258</v>
      </c>
      <c r="N215" s="141" t="s">
        <v>117</v>
      </c>
      <c r="O215" s="145">
        <v>80</v>
      </c>
      <c r="P215" s="145">
        <v>100</v>
      </c>
    </row>
    <row r="216" spans="12:16" x14ac:dyDescent="0.25">
      <c r="L216" s="194" t="s">
        <v>742</v>
      </c>
      <c r="M216" s="189" t="s">
        <v>237</v>
      </c>
      <c r="N216" s="141" t="s">
        <v>117</v>
      </c>
      <c r="O216" s="145">
        <v>60</v>
      </c>
      <c r="P216" s="145">
        <v>20</v>
      </c>
    </row>
    <row r="217" spans="12:16" ht="25.5" x14ac:dyDescent="0.25">
      <c r="L217" s="194" t="s">
        <v>743</v>
      </c>
      <c r="M217" s="189" t="s">
        <v>237</v>
      </c>
      <c r="N217" s="141" t="s">
        <v>117</v>
      </c>
      <c r="O217" s="145">
        <v>30</v>
      </c>
      <c r="P217" s="145">
        <v>10</v>
      </c>
    </row>
    <row r="218" spans="12:16" x14ac:dyDescent="0.25">
      <c r="L218" s="194" t="s">
        <v>744</v>
      </c>
      <c r="M218" s="189" t="s">
        <v>237</v>
      </c>
      <c r="N218" s="141" t="s">
        <v>117</v>
      </c>
      <c r="O218" s="145">
        <v>30</v>
      </c>
      <c r="P218" s="145">
        <v>15</v>
      </c>
    </row>
    <row r="219" spans="12:16" x14ac:dyDescent="0.25">
      <c r="L219" s="194" t="s">
        <v>745</v>
      </c>
      <c r="M219" s="189" t="s">
        <v>237</v>
      </c>
      <c r="N219" s="141" t="s">
        <v>117</v>
      </c>
      <c r="O219" s="145">
        <v>4</v>
      </c>
      <c r="P219" s="145">
        <v>2</v>
      </c>
    </row>
    <row r="220" spans="12:16" ht="25.5" x14ac:dyDescent="0.25">
      <c r="L220" s="194" t="s">
        <v>746</v>
      </c>
      <c r="M220" s="189" t="s">
        <v>237</v>
      </c>
      <c r="N220" s="141" t="s">
        <v>117</v>
      </c>
      <c r="O220" s="145" t="s">
        <v>238</v>
      </c>
      <c r="P220" s="145">
        <v>200</v>
      </c>
    </row>
    <row r="221" spans="12:16" x14ac:dyDescent="0.25">
      <c r="L221" s="194" t="s">
        <v>747</v>
      </c>
      <c r="M221" s="189" t="s">
        <v>254</v>
      </c>
      <c r="N221" s="189" t="s">
        <v>120</v>
      </c>
      <c r="O221" s="145">
        <v>0</v>
      </c>
      <c r="P221" s="145">
        <v>100</v>
      </c>
    </row>
    <row r="222" spans="12:16" ht="25.5" x14ac:dyDescent="0.25">
      <c r="L222" s="194" t="s">
        <v>748</v>
      </c>
      <c r="M222" s="189" t="s">
        <v>237</v>
      </c>
      <c r="N222" s="189" t="s">
        <v>120</v>
      </c>
      <c r="O222" s="145" t="s">
        <v>238</v>
      </c>
      <c r="P222" s="145">
        <v>15</v>
      </c>
    </row>
    <row r="223" spans="12:16" ht="25.5" x14ac:dyDescent="0.25">
      <c r="L223" s="194" t="s">
        <v>749</v>
      </c>
      <c r="M223" s="189" t="s">
        <v>237</v>
      </c>
      <c r="N223" s="141" t="s">
        <v>117</v>
      </c>
      <c r="O223" s="145" t="s">
        <v>238</v>
      </c>
      <c r="P223" s="145">
        <v>45</v>
      </c>
    </row>
    <row r="224" spans="12:16" x14ac:dyDescent="0.25">
      <c r="L224" s="194" t="s">
        <v>750</v>
      </c>
      <c r="M224" s="189" t="s">
        <v>237</v>
      </c>
      <c r="N224" s="141" t="s">
        <v>117</v>
      </c>
      <c r="O224" s="145">
        <v>0</v>
      </c>
      <c r="P224" s="145">
        <v>1</v>
      </c>
    </row>
    <row r="225" spans="12:16" x14ac:dyDescent="0.25">
      <c r="L225" s="194" t="s">
        <v>751</v>
      </c>
      <c r="M225" s="189" t="s">
        <v>254</v>
      </c>
      <c r="N225" s="189" t="s">
        <v>120</v>
      </c>
      <c r="O225" s="145">
        <v>0</v>
      </c>
      <c r="P225" s="145">
        <v>50</v>
      </c>
    </row>
    <row r="226" spans="12:16" x14ac:dyDescent="0.25">
      <c r="L226" s="194" t="s">
        <v>752</v>
      </c>
      <c r="M226" s="189" t="s">
        <v>258</v>
      </c>
      <c r="N226" s="141" t="s">
        <v>117</v>
      </c>
      <c r="O226" s="145">
        <v>10</v>
      </c>
      <c r="P226" s="145">
        <v>25</v>
      </c>
    </row>
    <row r="227" spans="12:16" ht="25.5" x14ac:dyDescent="0.25">
      <c r="L227" s="194" t="s">
        <v>753</v>
      </c>
      <c r="M227" s="189" t="s">
        <v>258</v>
      </c>
      <c r="N227" s="141" t="s">
        <v>117</v>
      </c>
      <c r="O227" s="145">
        <v>21</v>
      </c>
      <c r="P227" s="145">
        <v>24</v>
      </c>
    </row>
    <row r="228" spans="12:16" ht="25.5" x14ac:dyDescent="0.25">
      <c r="L228" s="194" t="s">
        <v>754</v>
      </c>
      <c r="M228" s="189" t="s">
        <v>237</v>
      </c>
      <c r="N228" s="141" t="s">
        <v>117</v>
      </c>
      <c r="O228" s="145" t="s">
        <v>238</v>
      </c>
      <c r="P228" s="145">
        <v>5</v>
      </c>
    </row>
    <row r="229" spans="12:16" ht="25.5" x14ac:dyDescent="0.25">
      <c r="L229" s="194" t="s">
        <v>755</v>
      </c>
      <c r="M229" s="189" t="s">
        <v>237</v>
      </c>
      <c r="N229" s="141" t="s">
        <v>117</v>
      </c>
      <c r="O229" s="145">
        <v>2</v>
      </c>
      <c r="P229" s="145">
        <v>7</v>
      </c>
    </row>
    <row r="230" spans="12:16" x14ac:dyDescent="0.25">
      <c r="L230" s="194" t="s">
        <v>756</v>
      </c>
      <c r="M230" s="189" t="s">
        <v>237</v>
      </c>
      <c r="N230" s="141" t="s">
        <v>117</v>
      </c>
      <c r="O230" s="145">
        <v>0</v>
      </c>
      <c r="P230" s="145">
        <v>1</v>
      </c>
    </row>
    <row r="231" spans="12:16" x14ac:dyDescent="0.25">
      <c r="L231" s="194" t="s">
        <v>757</v>
      </c>
      <c r="M231" s="189" t="s">
        <v>237</v>
      </c>
      <c r="N231" s="141" t="s">
        <v>117</v>
      </c>
      <c r="O231" s="145">
        <v>0</v>
      </c>
      <c r="P231" s="145">
        <v>1</v>
      </c>
    </row>
    <row r="232" spans="12:16" ht="25.5" x14ac:dyDescent="0.25">
      <c r="L232" s="194" t="s">
        <v>758</v>
      </c>
      <c r="M232" s="189" t="s">
        <v>254</v>
      </c>
      <c r="N232" s="189" t="s">
        <v>120</v>
      </c>
      <c r="O232" s="145">
        <v>0</v>
      </c>
      <c r="P232" s="145">
        <v>60</v>
      </c>
    </row>
    <row r="233" spans="12:16" ht="25.5" x14ac:dyDescent="0.25">
      <c r="L233" s="194" t="s">
        <v>759</v>
      </c>
      <c r="M233" s="189" t="s">
        <v>732</v>
      </c>
      <c r="N233" s="189" t="s">
        <v>120</v>
      </c>
      <c r="O233" s="145">
        <v>0</v>
      </c>
      <c r="P233" s="145">
        <v>100</v>
      </c>
    </row>
    <row r="234" spans="12:16" x14ac:dyDescent="0.25">
      <c r="L234" s="194" t="s">
        <v>760</v>
      </c>
      <c r="M234" s="189" t="s">
        <v>237</v>
      </c>
      <c r="N234" s="141" t="s">
        <v>117</v>
      </c>
      <c r="O234" s="145" t="s">
        <v>238</v>
      </c>
      <c r="P234" s="145">
        <v>16</v>
      </c>
    </row>
    <row r="235" spans="12:16" ht="25.5" x14ac:dyDescent="0.25">
      <c r="L235" s="194" t="s">
        <v>761</v>
      </c>
      <c r="M235" s="189" t="s">
        <v>237</v>
      </c>
      <c r="N235" s="141" t="s">
        <v>117</v>
      </c>
      <c r="O235" s="145" t="s">
        <v>238</v>
      </c>
      <c r="P235" s="145">
        <v>11</v>
      </c>
    </row>
    <row r="236" spans="12:16" ht="25.5" x14ac:dyDescent="0.25">
      <c r="L236" s="194" t="s">
        <v>762</v>
      </c>
      <c r="M236" s="189" t="s">
        <v>237</v>
      </c>
      <c r="N236" s="141" t="s">
        <v>117</v>
      </c>
      <c r="O236" s="145" t="s">
        <v>238</v>
      </c>
      <c r="P236" s="145">
        <v>8</v>
      </c>
    </row>
    <row r="237" spans="12:16" ht="25.5" x14ac:dyDescent="0.25">
      <c r="L237" s="194" t="s">
        <v>763</v>
      </c>
      <c r="M237" s="189" t="s">
        <v>258</v>
      </c>
      <c r="N237" s="141" t="s">
        <v>117</v>
      </c>
      <c r="O237" s="145">
        <v>5</v>
      </c>
      <c r="P237" s="145">
        <v>14</v>
      </c>
    </row>
    <row r="238" spans="12:16" x14ac:dyDescent="0.25">
      <c r="L238" s="194" t="s">
        <v>764</v>
      </c>
      <c r="M238" s="189" t="s">
        <v>237</v>
      </c>
      <c r="N238" s="141" t="s">
        <v>117</v>
      </c>
      <c r="O238" s="145" t="s">
        <v>765</v>
      </c>
      <c r="P238" s="145">
        <v>50000</v>
      </c>
    </row>
    <row r="239" spans="12:16" ht="25.5" x14ac:dyDescent="0.25">
      <c r="L239" s="194" t="s">
        <v>766</v>
      </c>
      <c r="M239" s="189" t="s">
        <v>237</v>
      </c>
      <c r="N239" s="141" t="s">
        <v>117</v>
      </c>
      <c r="O239" s="145" t="s">
        <v>765</v>
      </c>
      <c r="P239" s="145">
        <v>30000</v>
      </c>
    </row>
    <row r="240" spans="12:16" ht="25.5" x14ac:dyDescent="0.25">
      <c r="L240" s="194" t="s">
        <v>767</v>
      </c>
      <c r="M240" s="189" t="s">
        <v>237</v>
      </c>
      <c r="N240" s="141" t="s">
        <v>117</v>
      </c>
      <c r="O240" s="145">
        <v>0</v>
      </c>
      <c r="P240" s="145">
        <v>1</v>
      </c>
    </row>
    <row r="241" spans="12:16" ht="25.5" x14ac:dyDescent="0.25">
      <c r="L241" s="194" t="s">
        <v>768</v>
      </c>
      <c r="M241" s="189" t="s">
        <v>237</v>
      </c>
      <c r="N241" s="141" t="s">
        <v>117</v>
      </c>
      <c r="O241" s="145">
        <v>0</v>
      </c>
      <c r="P241" s="145">
        <v>4</v>
      </c>
    </row>
    <row r="242" spans="12:16" ht="25.5" x14ac:dyDescent="0.25">
      <c r="L242" s="194" t="s">
        <v>769</v>
      </c>
      <c r="M242" s="189" t="s">
        <v>237</v>
      </c>
      <c r="N242" s="141" t="s">
        <v>117</v>
      </c>
      <c r="O242" s="145" t="s">
        <v>238</v>
      </c>
      <c r="P242" s="145">
        <v>5</v>
      </c>
    </row>
  </sheetData>
  <autoFilter ref="L3:P242" xr:uid="{00000000-0009-0000-0000-000009000000}"/>
  <sortState ref="C29:C44">
    <sortCondition ref="C29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4"/>
  <sheetViews>
    <sheetView topLeftCell="B4" workbookViewId="0">
      <selection activeCell="B16" sqref="B16:B18"/>
    </sheetView>
  </sheetViews>
  <sheetFormatPr baseColWidth="10" defaultRowHeight="15" x14ac:dyDescent="0.25"/>
  <cols>
    <col min="2" max="2" width="22" bestFit="1" customWidth="1"/>
    <col min="3" max="3" width="23" customWidth="1"/>
    <col min="4" max="4" width="17.42578125" customWidth="1"/>
    <col min="5" max="5" width="16.28515625" customWidth="1"/>
    <col min="6" max="6" width="22" bestFit="1" customWidth="1"/>
    <col min="7" max="7" width="14.85546875" bestFit="1" customWidth="1"/>
    <col min="8" max="9" width="18.7109375" customWidth="1"/>
    <col min="10" max="10" width="18" customWidth="1"/>
    <col min="11" max="11" width="36.28515625" bestFit="1" customWidth="1"/>
    <col min="12" max="12" width="69.5703125" customWidth="1"/>
    <col min="13" max="13" width="19" customWidth="1"/>
  </cols>
  <sheetData>
    <row r="1" spans="1:13" s="94" customFormat="1" ht="18.75" x14ac:dyDescent="0.3">
      <c r="A1" s="94" t="s">
        <v>165</v>
      </c>
      <c r="B1" s="94" t="s">
        <v>166</v>
      </c>
      <c r="C1" s="94" t="s">
        <v>164</v>
      </c>
      <c r="D1" s="94" t="s">
        <v>162</v>
      </c>
      <c r="E1" s="94" t="s">
        <v>163</v>
      </c>
      <c r="F1" s="94" t="s">
        <v>24</v>
      </c>
      <c r="G1" s="94" t="s">
        <v>161</v>
      </c>
      <c r="H1" s="94" t="s">
        <v>136</v>
      </c>
      <c r="I1" s="94" t="s">
        <v>16</v>
      </c>
      <c r="J1" s="94" t="s">
        <v>167</v>
      </c>
      <c r="K1" s="94" t="s">
        <v>207</v>
      </c>
      <c r="L1" s="373" t="s">
        <v>814</v>
      </c>
      <c r="M1" s="374" t="s">
        <v>811</v>
      </c>
    </row>
    <row r="2" spans="1:13" x14ac:dyDescent="0.25">
      <c r="A2" s="32" t="s">
        <v>52</v>
      </c>
      <c r="B2" s="32" t="s">
        <v>63</v>
      </c>
      <c r="C2" s="32" t="s">
        <v>65</v>
      </c>
      <c r="D2" s="32" t="s">
        <v>83</v>
      </c>
      <c r="E2" s="32" t="s">
        <v>88</v>
      </c>
      <c r="F2" s="32" t="s">
        <v>92</v>
      </c>
      <c r="G2" s="10" t="s">
        <v>127</v>
      </c>
      <c r="H2" s="10" t="s">
        <v>137</v>
      </c>
      <c r="I2" s="10">
        <f>'Presupuesto y CV'!C13</f>
        <v>0</v>
      </c>
      <c r="J2">
        <f>'Presupuesto y CV'!D13</f>
        <v>0</v>
      </c>
      <c r="K2" t="s">
        <v>208</v>
      </c>
      <c r="L2" s="375" t="s">
        <v>815</v>
      </c>
      <c r="M2" s="376">
        <v>0.77</v>
      </c>
    </row>
    <row r="3" spans="1:13" x14ac:dyDescent="0.25">
      <c r="A3" s="33" t="s">
        <v>53</v>
      </c>
      <c r="B3" s="33" t="s">
        <v>56</v>
      </c>
      <c r="C3" s="32" t="s">
        <v>66</v>
      </c>
      <c r="D3" s="32" t="s">
        <v>84</v>
      </c>
      <c r="E3" s="32" t="s">
        <v>89</v>
      </c>
      <c r="F3" s="32" t="s">
        <v>93</v>
      </c>
      <c r="G3" s="10" t="s">
        <v>129</v>
      </c>
      <c r="H3" s="10" t="s">
        <v>138</v>
      </c>
      <c r="I3" s="10">
        <f>'Presupuesto y CV'!C25</f>
        <v>0</v>
      </c>
      <c r="J3">
        <f>'Presupuesto y CV'!D17</f>
        <v>0</v>
      </c>
      <c r="K3" t="s">
        <v>774</v>
      </c>
      <c r="L3" s="375" t="s">
        <v>816</v>
      </c>
      <c r="M3" s="377">
        <v>0.82</v>
      </c>
    </row>
    <row r="4" spans="1:13" x14ac:dyDescent="0.25">
      <c r="A4" s="33" t="s">
        <v>54</v>
      </c>
      <c r="B4" s="33" t="s">
        <v>57</v>
      </c>
      <c r="C4" s="32" t="s">
        <v>67</v>
      </c>
      <c r="D4" s="32" t="s">
        <v>85</v>
      </c>
      <c r="E4" s="32" t="s">
        <v>85</v>
      </c>
      <c r="F4" s="32" t="s">
        <v>94</v>
      </c>
      <c r="G4" s="10" t="s">
        <v>130</v>
      </c>
      <c r="H4" s="10" t="s">
        <v>139</v>
      </c>
      <c r="I4" s="10">
        <f>'Presupuesto y CV'!C37</f>
        <v>0</v>
      </c>
      <c r="J4">
        <f>'Presupuesto y CV'!D21</f>
        <v>0</v>
      </c>
      <c r="K4" t="s">
        <v>209</v>
      </c>
      <c r="L4" s="375" t="s">
        <v>817</v>
      </c>
      <c r="M4" s="377">
        <v>2.65</v>
      </c>
    </row>
    <row r="5" spans="1:13" x14ac:dyDescent="0.25">
      <c r="A5" s="33" t="s">
        <v>51</v>
      </c>
      <c r="B5" s="33" t="s">
        <v>58</v>
      </c>
      <c r="C5" s="32" t="s">
        <v>68</v>
      </c>
      <c r="D5" s="32" t="s">
        <v>86</v>
      </c>
      <c r="E5" s="32" t="s">
        <v>90</v>
      </c>
      <c r="F5" s="32" t="s">
        <v>95</v>
      </c>
      <c r="G5" s="10" t="s">
        <v>128</v>
      </c>
      <c r="H5" s="10" t="s">
        <v>140</v>
      </c>
      <c r="I5" s="10"/>
      <c r="J5">
        <f>'Presupuesto y CV'!D25</f>
        <v>0</v>
      </c>
      <c r="K5" t="s">
        <v>211</v>
      </c>
      <c r="L5" s="375" t="s">
        <v>818</v>
      </c>
      <c r="M5" s="377">
        <v>0.91</v>
      </c>
    </row>
    <row r="6" spans="1:13" x14ac:dyDescent="0.25">
      <c r="A6" s="33"/>
      <c r="B6" s="33" t="s">
        <v>59</v>
      </c>
      <c r="C6" s="32" t="s">
        <v>69</v>
      </c>
      <c r="D6" s="35" t="s">
        <v>87</v>
      </c>
      <c r="E6" s="32" t="s">
        <v>91</v>
      </c>
      <c r="F6" s="32" t="s">
        <v>96</v>
      </c>
      <c r="H6" s="10" t="s">
        <v>141</v>
      </c>
      <c r="I6" s="10"/>
      <c r="J6">
        <f>'Presupuesto y CV'!D29</f>
        <v>0</v>
      </c>
      <c r="K6" t="s">
        <v>212</v>
      </c>
      <c r="L6" s="375" t="s">
        <v>819</v>
      </c>
      <c r="M6" s="377">
        <v>0.9</v>
      </c>
    </row>
    <row r="7" spans="1:13" x14ac:dyDescent="0.25">
      <c r="A7" s="33"/>
      <c r="B7" s="33" t="s">
        <v>60</v>
      </c>
      <c r="C7" s="32" t="s">
        <v>70</v>
      </c>
      <c r="F7" s="32" t="s">
        <v>97</v>
      </c>
      <c r="H7" s="10" t="s">
        <v>142</v>
      </c>
      <c r="I7" s="10"/>
      <c r="J7">
        <f>'Presupuesto y CV'!D33</f>
        <v>0</v>
      </c>
      <c r="K7" t="s">
        <v>213</v>
      </c>
      <c r="L7" s="375" t="s">
        <v>820</v>
      </c>
      <c r="M7" s="377">
        <v>0.89</v>
      </c>
    </row>
    <row r="8" spans="1:13" x14ac:dyDescent="0.25">
      <c r="A8" s="33"/>
      <c r="B8" s="33" t="s">
        <v>61</v>
      </c>
      <c r="C8" s="32" t="s">
        <v>71</v>
      </c>
      <c r="F8" s="32" t="s">
        <v>98</v>
      </c>
      <c r="G8" t="s">
        <v>127</v>
      </c>
      <c r="H8" s="10" t="s">
        <v>143</v>
      </c>
      <c r="I8" s="10"/>
      <c r="J8">
        <f>'Presupuesto y CV'!D37</f>
        <v>0</v>
      </c>
      <c r="K8" t="s">
        <v>215</v>
      </c>
      <c r="L8" s="375" t="s">
        <v>821</v>
      </c>
      <c r="M8" s="377">
        <v>0.91</v>
      </c>
    </row>
    <row r="9" spans="1:13" x14ac:dyDescent="0.25">
      <c r="A9" s="33"/>
      <c r="B9" s="33" t="s">
        <v>62</v>
      </c>
      <c r="C9" s="32" t="s">
        <v>72</v>
      </c>
      <c r="F9" s="32" t="s">
        <v>99</v>
      </c>
      <c r="G9" t="s">
        <v>161</v>
      </c>
      <c r="H9" s="10" t="s">
        <v>144</v>
      </c>
      <c r="I9" s="10"/>
      <c r="J9">
        <f>'Presupuesto y CV'!D41</f>
        <v>0</v>
      </c>
      <c r="K9" t="s">
        <v>214</v>
      </c>
      <c r="L9" s="375" t="s">
        <v>822</v>
      </c>
      <c r="M9" s="377">
        <v>0.9</v>
      </c>
    </row>
    <row r="10" spans="1:13" x14ac:dyDescent="0.25">
      <c r="A10" s="33"/>
      <c r="B10" s="33" t="s">
        <v>55</v>
      </c>
      <c r="C10" s="32" t="s">
        <v>73</v>
      </c>
      <c r="F10" s="32" t="s">
        <v>100</v>
      </c>
      <c r="H10" s="10" t="s">
        <v>145</v>
      </c>
      <c r="I10" s="10"/>
      <c r="J10">
        <f>'Presupuesto y CV'!D45</f>
        <v>0</v>
      </c>
      <c r="K10" t="s">
        <v>216</v>
      </c>
      <c r="L10" s="375" t="s">
        <v>823</v>
      </c>
      <c r="M10" s="377">
        <v>0.84</v>
      </c>
    </row>
    <row r="11" spans="1:13" x14ac:dyDescent="0.25">
      <c r="C11" s="32" t="s">
        <v>74</v>
      </c>
      <c r="F11" s="32" t="s">
        <v>101</v>
      </c>
      <c r="H11" s="10" t="s">
        <v>146</v>
      </c>
      <c r="I11" s="10"/>
      <c r="K11" t="s">
        <v>217</v>
      </c>
      <c r="L11" s="375" t="s">
        <v>824</v>
      </c>
      <c r="M11" s="377">
        <v>0.94</v>
      </c>
    </row>
    <row r="12" spans="1:13" x14ac:dyDescent="0.25">
      <c r="C12" s="32" t="s">
        <v>75</v>
      </c>
      <c r="F12" s="32" t="s">
        <v>102</v>
      </c>
      <c r="H12" s="10" t="s">
        <v>147</v>
      </c>
      <c r="I12" s="10"/>
      <c r="K12" t="s">
        <v>210</v>
      </c>
      <c r="L12" s="375" t="s">
        <v>825</v>
      </c>
      <c r="M12" s="377">
        <v>0.88</v>
      </c>
    </row>
    <row r="13" spans="1:13" x14ac:dyDescent="0.25">
      <c r="C13" s="32" t="s">
        <v>76</v>
      </c>
      <c r="F13" s="32" t="s">
        <v>103</v>
      </c>
      <c r="H13" s="10" t="s">
        <v>148</v>
      </c>
      <c r="I13" s="10"/>
      <c r="L13" s="375" t="s">
        <v>826</v>
      </c>
      <c r="M13" s="377">
        <v>0.86</v>
      </c>
    </row>
    <row r="14" spans="1:13" x14ac:dyDescent="0.25">
      <c r="C14" s="35" t="s">
        <v>77</v>
      </c>
      <c r="F14" s="32" t="s">
        <v>104</v>
      </c>
      <c r="H14" s="10" t="s">
        <v>149</v>
      </c>
      <c r="I14" s="10"/>
      <c r="L14" s="375" t="s">
        <v>827</v>
      </c>
      <c r="M14" s="377">
        <v>0.92</v>
      </c>
    </row>
    <row r="15" spans="1:13" ht="18.75" x14ac:dyDescent="0.3">
      <c r="B15" s="94" t="s">
        <v>782</v>
      </c>
      <c r="C15" s="94" t="s">
        <v>780</v>
      </c>
      <c r="D15" s="94" t="s">
        <v>781</v>
      </c>
      <c r="F15" s="32" t="s">
        <v>105</v>
      </c>
      <c r="H15" s="10" t="s">
        <v>150</v>
      </c>
      <c r="I15" s="10"/>
      <c r="L15" s="375" t="s">
        <v>828</v>
      </c>
      <c r="M15" s="377">
        <v>0.75</v>
      </c>
    </row>
    <row r="16" spans="1:13" x14ac:dyDescent="0.25">
      <c r="B16" t="s">
        <v>777</v>
      </c>
      <c r="C16" s="334" t="s">
        <v>802</v>
      </c>
      <c r="D16" t="s">
        <v>786</v>
      </c>
      <c r="F16" s="32" t="s">
        <v>106</v>
      </c>
      <c r="H16" s="10" t="s">
        <v>151</v>
      </c>
      <c r="I16" s="10"/>
      <c r="L16" s="375" t="s">
        <v>829</v>
      </c>
      <c r="M16" s="377">
        <v>0.76</v>
      </c>
    </row>
    <row r="17" spans="2:13" x14ac:dyDescent="0.25">
      <c r="B17" t="s">
        <v>778</v>
      </c>
      <c r="C17" s="334" t="s">
        <v>801</v>
      </c>
      <c r="D17" t="s">
        <v>787</v>
      </c>
      <c r="F17" s="32" t="s">
        <v>107</v>
      </c>
      <c r="H17" s="10" t="s">
        <v>152</v>
      </c>
      <c r="I17" s="10"/>
      <c r="L17" s="375" t="s">
        <v>830</v>
      </c>
      <c r="M17" s="377">
        <v>0.76</v>
      </c>
    </row>
    <row r="18" spans="2:13" ht="29.25" x14ac:dyDescent="0.25">
      <c r="B18" t="s">
        <v>779</v>
      </c>
      <c r="C18" s="334" t="s">
        <v>783</v>
      </c>
      <c r="D18" t="s">
        <v>788</v>
      </c>
      <c r="F18" s="32" t="s">
        <v>108</v>
      </c>
      <c r="H18" s="10" t="s">
        <v>153</v>
      </c>
      <c r="I18" s="10"/>
      <c r="L18" s="375" t="s">
        <v>831</v>
      </c>
      <c r="M18" s="377">
        <v>0.79</v>
      </c>
    </row>
    <row r="19" spans="2:13" x14ac:dyDescent="0.25">
      <c r="C19" s="334" t="s">
        <v>803</v>
      </c>
      <c r="D19" t="s">
        <v>789</v>
      </c>
      <c r="F19" s="32" t="s">
        <v>109</v>
      </c>
      <c r="H19" s="10" t="s">
        <v>154</v>
      </c>
      <c r="I19" s="10"/>
      <c r="L19" s="375" t="s">
        <v>832</v>
      </c>
      <c r="M19" s="377">
        <v>0.78</v>
      </c>
    </row>
    <row r="20" spans="2:13" x14ac:dyDescent="0.25">
      <c r="D20" t="s">
        <v>790</v>
      </c>
      <c r="F20" s="32" t="s">
        <v>110</v>
      </c>
      <c r="H20" s="10" t="s">
        <v>155</v>
      </c>
      <c r="I20" s="10"/>
      <c r="L20" s="375" t="s">
        <v>833</v>
      </c>
      <c r="M20" s="377">
        <v>0.78</v>
      </c>
    </row>
    <row r="21" spans="2:13" x14ac:dyDescent="0.25">
      <c r="D21" t="s">
        <v>791</v>
      </c>
      <c r="F21" s="32" t="s">
        <v>111</v>
      </c>
      <c r="H21" s="10" t="s">
        <v>156</v>
      </c>
      <c r="I21" s="10"/>
      <c r="L21" s="375" t="s">
        <v>834</v>
      </c>
      <c r="M21" s="377">
        <v>0.78</v>
      </c>
    </row>
    <row r="22" spans="2:13" x14ac:dyDescent="0.25">
      <c r="D22" t="s">
        <v>792</v>
      </c>
      <c r="F22" s="32" t="s">
        <v>112</v>
      </c>
      <c r="H22" s="10" t="s">
        <v>157</v>
      </c>
      <c r="I22" s="10"/>
      <c r="L22" s="375" t="s">
        <v>835</v>
      </c>
      <c r="M22" s="377">
        <v>0.83</v>
      </c>
    </row>
    <row r="23" spans="2:13" x14ac:dyDescent="0.25">
      <c r="D23" t="s">
        <v>793</v>
      </c>
      <c r="F23" s="32" t="s">
        <v>113</v>
      </c>
      <c r="L23" s="375" t="s">
        <v>836</v>
      </c>
      <c r="M23" s="377">
        <v>0.8</v>
      </c>
    </row>
    <row r="24" spans="2:13" x14ac:dyDescent="0.25">
      <c r="D24" t="s">
        <v>794</v>
      </c>
      <c r="F24" s="32" t="s">
        <v>114</v>
      </c>
      <c r="L24" s="375" t="s">
        <v>837</v>
      </c>
      <c r="M24" s="377">
        <v>0.78</v>
      </c>
    </row>
    <row r="25" spans="2:13" x14ac:dyDescent="0.25">
      <c r="D25" t="s">
        <v>795</v>
      </c>
      <c r="F25" s="32" t="s">
        <v>115</v>
      </c>
      <c r="L25" s="375" t="s">
        <v>838</v>
      </c>
      <c r="M25" s="377">
        <v>0.79</v>
      </c>
    </row>
    <row r="26" spans="2:13" x14ac:dyDescent="0.25">
      <c r="D26" t="s">
        <v>796</v>
      </c>
      <c r="F26" s="32" t="s">
        <v>116</v>
      </c>
      <c r="L26" s="375" t="s">
        <v>839</v>
      </c>
      <c r="M26" s="377">
        <v>0.82</v>
      </c>
    </row>
    <row r="27" spans="2:13" x14ac:dyDescent="0.25">
      <c r="D27" t="s">
        <v>797</v>
      </c>
      <c r="F27" s="32" t="s">
        <v>117</v>
      </c>
      <c r="L27" s="375" t="s">
        <v>840</v>
      </c>
      <c r="M27" s="377">
        <v>0.79</v>
      </c>
    </row>
    <row r="28" spans="2:13" x14ac:dyDescent="0.25">
      <c r="D28" t="s">
        <v>798</v>
      </c>
      <c r="F28" s="32" t="s">
        <v>118</v>
      </c>
      <c r="L28" s="375" t="s">
        <v>841</v>
      </c>
      <c r="M28" s="377">
        <v>0.78</v>
      </c>
    </row>
    <row r="29" spans="2:13" x14ac:dyDescent="0.25">
      <c r="D29" t="s">
        <v>799</v>
      </c>
      <c r="F29" s="32" t="s">
        <v>119</v>
      </c>
      <c r="L29" s="375" t="s">
        <v>842</v>
      </c>
      <c r="M29" s="377">
        <v>0.76</v>
      </c>
    </row>
    <row r="30" spans="2:13" x14ac:dyDescent="0.25">
      <c r="D30" t="s">
        <v>800</v>
      </c>
      <c r="F30" s="32" t="s">
        <v>120</v>
      </c>
      <c r="L30" s="375" t="s">
        <v>843</v>
      </c>
      <c r="M30" s="377">
        <v>0.76</v>
      </c>
    </row>
    <row r="31" spans="2:13" x14ac:dyDescent="0.25">
      <c r="F31" s="32" t="s">
        <v>121</v>
      </c>
      <c r="L31" s="375" t="s">
        <v>844</v>
      </c>
      <c r="M31" s="377">
        <v>0.88</v>
      </c>
    </row>
    <row r="32" spans="2:13" x14ac:dyDescent="0.25">
      <c r="F32" s="32" t="s">
        <v>122</v>
      </c>
      <c r="L32" s="375" t="s">
        <v>845</v>
      </c>
      <c r="M32" s="377">
        <v>0.85</v>
      </c>
    </row>
    <row r="33" spans="2:13" x14ac:dyDescent="0.25">
      <c r="F33" s="32" t="s">
        <v>123</v>
      </c>
      <c r="L33" s="375" t="s">
        <v>846</v>
      </c>
      <c r="M33" s="377">
        <v>0.84</v>
      </c>
    </row>
    <row r="34" spans="2:13" x14ac:dyDescent="0.25">
      <c r="F34" s="32" t="s">
        <v>124</v>
      </c>
      <c r="L34" s="375" t="s">
        <v>847</v>
      </c>
      <c r="M34" s="377">
        <v>1.18</v>
      </c>
    </row>
    <row r="35" spans="2:13" ht="29.25" x14ac:dyDescent="0.25">
      <c r="F35" s="32" t="s">
        <v>125</v>
      </c>
      <c r="L35" s="375" t="s">
        <v>848</v>
      </c>
      <c r="M35" s="377">
        <v>0.77</v>
      </c>
    </row>
    <row r="36" spans="2:13" x14ac:dyDescent="0.25">
      <c r="L36" s="375" t="s">
        <v>849</v>
      </c>
      <c r="M36" s="377">
        <v>0.87</v>
      </c>
    </row>
    <row r="37" spans="2:13" ht="15.75" thickBot="1" x14ac:dyDescent="0.3">
      <c r="L37" s="375" t="s">
        <v>850</v>
      </c>
      <c r="M37" s="377">
        <v>0.86</v>
      </c>
    </row>
    <row r="38" spans="2:13" ht="15.75" thickBot="1" x14ac:dyDescent="0.3">
      <c r="B38" s="342"/>
      <c r="C38" s="337"/>
      <c r="D38" s="336"/>
      <c r="E38" s="335"/>
      <c r="F38" s="335"/>
      <c r="L38" s="375" t="s">
        <v>851</v>
      </c>
      <c r="M38" s="377">
        <v>0.78</v>
      </c>
    </row>
    <row r="39" spans="2:13" ht="15.75" thickBot="1" x14ac:dyDescent="0.3">
      <c r="B39" s="343"/>
      <c r="C39" s="338"/>
      <c r="D39" s="339"/>
      <c r="E39" s="340"/>
      <c r="F39" s="339"/>
      <c r="L39" s="375" t="s">
        <v>852</v>
      </c>
      <c r="M39" s="377">
        <v>0.77</v>
      </c>
    </row>
    <row r="40" spans="2:13" ht="15.75" thickBot="1" x14ac:dyDescent="0.3">
      <c r="B40" s="343"/>
      <c r="C40" s="341"/>
      <c r="D40" s="336"/>
      <c r="E40" s="337"/>
      <c r="F40" s="336"/>
      <c r="L40" s="375" t="s">
        <v>853</v>
      </c>
      <c r="M40" s="377">
        <v>0.78</v>
      </c>
    </row>
    <row r="41" spans="2:13" ht="30" thickBot="1" x14ac:dyDescent="0.3">
      <c r="B41" s="343"/>
      <c r="C41" s="338"/>
      <c r="D41" s="339"/>
      <c r="E41" s="340"/>
      <c r="F41" s="339"/>
      <c r="L41" s="375" t="s">
        <v>854</v>
      </c>
      <c r="M41" s="377">
        <v>0.77</v>
      </c>
    </row>
    <row r="42" spans="2:13" ht="15.75" thickBot="1" x14ac:dyDescent="0.3">
      <c r="B42" s="343"/>
      <c r="C42" s="341"/>
      <c r="D42" s="336"/>
      <c r="E42" s="337"/>
      <c r="F42" s="336"/>
      <c r="L42" s="375" t="s">
        <v>855</v>
      </c>
      <c r="M42" s="377">
        <v>0.78</v>
      </c>
    </row>
    <row r="43" spans="2:13" ht="15.75" thickBot="1" x14ac:dyDescent="0.3">
      <c r="B43" s="343"/>
      <c r="C43" s="338"/>
      <c r="D43" s="339"/>
      <c r="E43" s="340"/>
      <c r="F43" s="339"/>
      <c r="L43" s="375" t="s">
        <v>856</v>
      </c>
      <c r="M43" s="377">
        <v>0.9</v>
      </c>
    </row>
    <row r="44" spans="2:13" ht="15.75" thickBot="1" x14ac:dyDescent="0.3">
      <c r="B44" s="343"/>
      <c r="C44" s="341"/>
      <c r="D44" s="336"/>
      <c r="E44" s="337"/>
      <c r="F44" s="336"/>
      <c r="L44" s="375" t="s">
        <v>857</v>
      </c>
      <c r="M44" s="377">
        <v>1.4</v>
      </c>
    </row>
    <row r="45" spans="2:13" ht="15.75" thickBot="1" x14ac:dyDescent="0.3">
      <c r="B45" s="343"/>
      <c r="C45" s="338"/>
      <c r="D45" s="339"/>
      <c r="E45" s="340"/>
      <c r="F45" s="339"/>
      <c r="L45" s="375" t="s">
        <v>858</v>
      </c>
      <c r="M45" s="377">
        <v>0.79</v>
      </c>
    </row>
    <row r="46" spans="2:13" ht="15.75" thickBot="1" x14ac:dyDescent="0.3">
      <c r="B46" s="343"/>
      <c r="C46" s="341"/>
      <c r="D46" s="336"/>
      <c r="E46" s="337"/>
      <c r="F46" s="336"/>
      <c r="L46" s="375" t="s">
        <v>859</v>
      </c>
      <c r="M46" s="377">
        <v>0.81</v>
      </c>
    </row>
    <row r="47" spans="2:13" ht="15.75" thickBot="1" x14ac:dyDescent="0.3">
      <c r="B47" s="343"/>
      <c r="C47" s="338"/>
      <c r="D47" s="339"/>
      <c r="E47" s="340"/>
      <c r="F47" s="339"/>
      <c r="L47" s="375" t="s">
        <v>860</v>
      </c>
      <c r="M47" s="377">
        <v>0.79</v>
      </c>
    </row>
    <row r="48" spans="2:13" ht="15.75" thickBot="1" x14ac:dyDescent="0.3">
      <c r="B48" s="343"/>
      <c r="C48" s="341"/>
      <c r="D48" s="336"/>
      <c r="E48" s="337"/>
      <c r="F48" s="336"/>
      <c r="L48" s="375" t="s">
        <v>861</v>
      </c>
      <c r="M48" s="377">
        <v>0.79</v>
      </c>
    </row>
    <row r="49" spans="2:13" ht="15.75" thickBot="1" x14ac:dyDescent="0.3">
      <c r="B49" s="343"/>
      <c r="C49" s="338"/>
      <c r="D49" s="339"/>
      <c r="E49" s="340"/>
      <c r="F49" s="339"/>
      <c r="L49" s="375" t="s">
        <v>862</v>
      </c>
      <c r="M49" s="377">
        <v>0.87</v>
      </c>
    </row>
    <row r="50" spans="2:13" ht="15.75" thickBot="1" x14ac:dyDescent="0.3">
      <c r="B50" s="343"/>
      <c r="C50" s="341"/>
      <c r="D50" s="336"/>
      <c r="E50" s="337"/>
      <c r="F50" s="336"/>
      <c r="L50" s="375" t="s">
        <v>863</v>
      </c>
      <c r="M50" s="377">
        <v>0.91</v>
      </c>
    </row>
    <row r="51" spans="2:13" ht="15.75" thickBot="1" x14ac:dyDescent="0.3">
      <c r="B51" s="343"/>
      <c r="C51" s="338"/>
      <c r="D51" s="339"/>
      <c r="E51" s="340"/>
      <c r="F51" s="339"/>
      <c r="L51" s="375" t="s">
        <v>864</v>
      </c>
      <c r="M51" s="377">
        <v>0.8</v>
      </c>
    </row>
    <row r="52" spans="2:13" ht="15.75" thickBot="1" x14ac:dyDescent="0.3">
      <c r="B52" s="344"/>
      <c r="C52" s="345"/>
      <c r="D52" s="346"/>
      <c r="E52" s="347"/>
      <c r="F52" s="347"/>
      <c r="L52" s="375" t="s">
        <v>865</v>
      </c>
      <c r="M52" s="377">
        <v>0.8</v>
      </c>
    </row>
    <row r="53" spans="2:13" ht="29.25" x14ac:dyDescent="0.25">
      <c r="L53" s="375" t="s">
        <v>866</v>
      </c>
      <c r="M53" s="377">
        <v>0.79</v>
      </c>
    </row>
    <row r="54" spans="2:13" x14ac:dyDescent="0.25">
      <c r="L54" s="375" t="s">
        <v>867</v>
      </c>
      <c r="M54" s="377">
        <v>0.79</v>
      </c>
    </row>
    <row r="55" spans="2:13" x14ac:dyDescent="0.25">
      <c r="L55" s="375" t="s">
        <v>868</v>
      </c>
      <c r="M55" s="377">
        <v>0.81</v>
      </c>
    </row>
    <row r="56" spans="2:13" x14ac:dyDescent="0.25">
      <c r="L56" s="375" t="s">
        <v>869</v>
      </c>
      <c r="M56" s="377">
        <v>0.76</v>
      </c>
    </row>
    <row r="57" spans="2:13" ht="29.25" x14ac:dyDescent="0.25">
      <c r="L57" s="375" t="s">
        <v>870</v>
      </c>
      <c r="M57" s="377">
        <v>0.79</v>
      </c>
    </row>
    <row r="58" spans="2:13" x14ac:dyDescent="0.25">
      <c r="L58" s="375" t="s">
        <v>871</v>
      </c>
      <c r="M58" s="377">
        <v>0.79</v>
      </c>
    </row>
    <row r="59" spans="2:13" x14ac:dyDescent="0.25">
      <c r="L59" s="375" t="s">
        <v>872</v>
      </c>
      <c r="M59" s="377">
        <v>0.79</v>
      </c>
    </row>
    <row r="60" spans="2:13" ht="29.25" x14ac:dyDescent="0.25">
      <c r="L60" s="375" t="s">
        <v>873</v>
      </c>
      <c r="M60" s="377">
        <v>0.79</v>
      </c>
    </row>
    <row r="61" spans="2:13" ht="29.25" x14ac:dyDescent="0.25">
      <c r="L61" s="375" t="s">
        <v>874</v>
      </c>
      <c r="M61" s="377">
        <v>0.84</v>
      </c>
    </row>
    <row r="62" spans="2:13" x14ac:dyDescent="0.25">
      <c r="L62" s="375" t="s">
        <v>875</v>
      </c>
      <c r="M62" s="377">
        <v>0.8</v>
      </c>
    </row>
    <row r="63" spans="2:13" x14ac:dyDescent="0.25">
      <c r="L63" s="375" t="s">
        <v>876</v>
      </c>
      <c r="M63" s="377">
        <v>0.79</v>
      </c>
    </row>
    <row r="64" spans="2:13" ht="29.25" x14ac:dyDescent="0.25">
      <c r="L64" s="375" t="s">
        <v>877</v>
      </c>
      <c r="M64" s="377">
        <v>0.79</v>
      </c>
    </row>
    <row r="65" spans="12:13" ht="29.25" x14ac:dyDescent="0.25">
      <c r="L65" s="375" t="s">
        <v>878</v>
      </c>
      <c r="M65" s="377">
        <v>0.83</v>
      </c>
    </row>
    <row r="66" spans="12:13" ht="29.25" x14ac:dyDescent="0.25">
      <c r="L66" s="375" t="s">
        <v>879</v>
      </c>
      <c r="M66" s="377">
        <v>0.81</v>
      </c>
    </row>
    <row r="67" spans="12:13" ht="29.25" x14ac:dyDescent="0.25">
      <c r="L67" s="375" t="s">
        <v>880</v>
      </c>
      <c r="M67" s="377">
        <v>0.86</v>
      </c>
    </row>
    <row r="68" spans="12:13" ht="29.25" x14ac:dyDescent="0.25">
      <c r="L68" s="375" t="s">
        <v>881</v>
      </c>
      <c r="M68" s="377">
        <v>0.82</v>
      </c>
    </row>
    <row r="69" spans="12:13" ht="29.25" x14ac:dyDescent="0.25">
      <c r="L69" s="375" t="s">
        <v>882</v>
      </c>
      <c r="M69" s="377">
        <v>0.79</v>
      </c>
    </row>
    <row r="70" spans="12:13" x14ac:dyDescent="0.25">
      <c r="L70" s="375" t="s">
        <v>883</v>
      </c>
      <c r="M70" s="377">
        <v>0.8</v>
      </c>
    </row>
    <row r="71" spans="12:13" x14ac:dyDescent="0.25">
      <c r="L71" s="375" t="s">
        <v>884</v>
      </c>
      <c r="M71" s="377">
        <v>0.79</v>
      </c>
    </row>
    <row r="72" spans="12:13" ht="29.25" x14ac:dyDescent="0.25">
      <c r="L72" s="375" t="s">
        <v>885</v>
      </c>
      <c r="M72" s="377">
        <v>0.8</v>
      </c>
    </row>
    <row r="73" spans="12:13" x14ac:dyDescent="0.25">
      <c r="L73" s="375" t="s">
        <v>886</v>
      </c>
      <c r="M73" s="377">
        <v>0.77</v>
      </c>
    </row>
    <row r="74" spans="12:13" x14ac:dyDescent="0.25">
      <c r="L74" s="375" t="s">
        <v>887</v>
      </c>
      <c r="M74" s="377">
        <v>0.82</v>
      </c>
    </row>
    <row r="75" spans="12:13" ht="29.25" x14ac:dyDescent="0.25">
      <c r="L75" s="375" t="s">
        <v>888</v>
      </c>
      <c r="M75" s="377">
        <v>0.79</v>
      </c>
    </row>
    <row r="76" spans="12:13" x14ac:dyDescent="0.25">
      <c r="L76" s="375" t="s">
        <v>889</v>
      </c>
      <c r="M76" s="377">
        <v>0.79</v>
      </c>
    </row>
    <row r="77" spans="12:13" ht="29.25" x14ac:dyDescent="0.25">
      <c r="L77" s="375" t="s">
        <v>890</v>
      </c>
      <c r="M77" s="377">
        <v>0.82</v>
      </c>
    </row>
    <row r="78" spans="12:13" x14ac:dyDescent="0.25">
      <c r="L78" s="375" t="s">
        <v>891</v>
      </c>
      <c r="M78" s="377">
        <v>0.79</v>
      </c>
    </row>
    <row r="79" spans="12:13" x14ac:dyDescent="0.25">
      <c r="L79" s="375" t="s">
        <v>892</v>
      </c>
      <c r="M79" s="377">
        <v>0.83</v>
      </c>
    </row>
    <row r="80" spans="12:13" x14ac:dyDescent="0.25">
      <c r="L80" s="375" t="s">
        <v>893</v>
      </c>
      <c r="M80" s="377">
        <v>0.77</v>
      </c>
    </row>
    <row r="81" spans="12:13" x14ac:dyDescent="0.25">
      <c r="L81" s="375" t="s">
        <v>894</v>
      </c>
      <c r="M81" s="377">
        <v>0.78</v>
      </c>
    </row>
    <row r="82" spans="12:13" x14ac:dyDescent="0.25">
      <c r="L82" s="375" t="s">
        <v>895</v>
      </c>
      <c r="M82" s="377">
        <v>0.8</v>
      </c>
    </row>
    <row r="83" spans="12:13" x14ac:dyDescent="0.25">
      <c r="L83" s="375" t="s">
        <v>896</v>
      </c>
      <c r="M83" s="377">
        <v>0.78</v>
      </c>
    </row>
    <row r="84" spans="12:13" x14ac:dyDescent="0.25">
      <c r="L84" s="375" t="s">
        <v>897</v>
      </c>
      <c r="M84" s="377">
        <v>0.82</v>
      </c>
    </row>
    <row r="85" spans="12:13" x14ac:dyDescent="0.25">
      <c r="L85" s="375" t="s">
        <v>898</v>
      </c>
      <c r="M85" s="377">
        <v>0.8</v>
      </c>
    </row>
    <row r="86" spans="12:13" x14ac:dyDescent="0.25">
      <c r="L86" s="375" t="s">
        <v>899</v>
      </c>
      <c r="M86" s="377">
        <v>0.89</v>
      </c>
    </row>
    <row r="87" spans="12:13" x14ac:dyDescent="0.25">
      <c r="L87" s="375" t="s">
        <v>900</v>
      </c>
      <c r="M87" s="377">
        <v>0.76</v>
      </c>
    </row>
    <row r="88" spans="12:13" x14ac:dyDescent="0.25">
      <c r="L88" s="375" t="s">
        <v>901</v>
      </c>
      <c r="M88" s="377">
        <v>0.83</v>
      </c>
    </row>
    <row r="89" spans="12:13" ht="29.25" x14ac:dyDescent="0.25">
      <c r="L89" s="375" t="s">
        <v>902</v>
      </c>
      <c r="M89" s="377">
        <v>0.82</v>
      </c>
    </row>
    <row r="90" spans="12:13" x14ac:dyDescent="0.25">
      <c r="L90" s="375" t="s">
        <v>903</v>
      </c>
      <c r="M90" s="377">
        <v>0.87</v>
      </c>
    </row>
    <row r="91" spans="12:13" ht="29.25" x14ac:dyDescent="0.25">
      <c r="L91" s="375" t="s">
        <v>904</v>
      </c>
      <c r="M91" s="377">
        <v>0.82</v>
      </c>
    </row>
    <row r="92" spans="12:13" ht="29.25" x14ac:dyDescent="0.25">
      <c r="L92" s="375" t="s">
        <v>905</v>
      </c>
      <c r="M92" s="377">
        <v>0.78</v>
      </c>
    </row>
    <row r="93" spans="12:13" x14ac:dyDescent="0.25">
      <c r="L93" s="375" t="s">
        <v>906</v>
      </c>
      <c r="M93" s="377">
        <v>0.8</v>
      </c>
    </row>
    <row r="94" spans="12:13" x14ac:dyDescent="0.25">
      <c r="L94" s="375" t="s">
        <v>907</v>
      </c>
      <c r="M94" s="377">
        <v>0.79</v>
      </c>
    </row>
    <row r="95" spans="12:13" x14ac:dyDescent="0.25">
      <c r="L95" s="375" t="s">
        <v>908</v>
      </c>
      <c r="M95" s="377">
        <v>0.84</v>
      </c>
    </row>
    <row r="96" spans="12:13" ht="29.25" x14ac:dyDescent="0.25">
      <c r="L96" s="375" t="s">
        <v>909</v>
      </c>
      <c r="M96" s="377">
        <v>0.82</v>
      </c>
    </row>
    <row r="97" spans="12:13" ht="29.25" x14ac:dyDescent="0.25">
      <c r="L97" s="375" t="s">
        <v>910</v>
      </c>
      <c r="M97" s="377">
        <v>0.8</v>
      </c>
    </row>
    <row r="98" spans="12:13" x14ac:dyDescent="0.25">
      <c r="L98" s="375" t="s">
        <v>911</v>
      </c>
      <c r="M98" s="377">
        <v>0.79</v>
      </c>
    </row>
    <row r="99" spans="12:13" x14ac:dyDescent="0.25">
      <c r="L99" s="375" t="s">
        <v>912</v>
      </c>
      <c r="M99" s="377">
        <v>0.8</v>
      </c>
    </row>
    <row r="100" spans="12:13" x14ac:dyDescent="0.25">
      <c r="L100" s="375" t="s">
        <v>913</v>
      </c>
      <c r="M100" s="377">
        <v>0.79</v>
      </c>
    </row>
    <row r="101" spans="12:13" x14ac:dyDescent="0.25">
      <c r="L101" s="375" t="s">
        <v>914</v>
      </c>
      <c r="M101" s="377">
        <v>0.8</v>
      </c>
    </row>
    <row r="102" spans="12:13" x14ac:dyDescent="0.25">
      <c r="L102" s="375" t="s">
        <v>915</v>
      </c>
      <c r="M102" s="377">
        <v>0.78</v>
      </c>
    </row>
    <row r="103" spans="12:13" x14ac:dyDescent="0.25">
      <c r="L103" s="375" t="s">
        <v>916</v>
      </c>
      <c r="M103" s="377">
        <v>0.77</v>
      </c>
    </row>
    <row r="104" spans="12:13" x14ac:dyDescent="0.25">
      <c r="L104" s="375" t="s">
        <v>917</v>
      </c>
      <c r="M104" s="377">
        <v>0.79</v>
      </c>
    </row>
    <row r="105" spans="12:13" ht="29.25" x14ac:dyDescent="0.25">
      <c r="L105" s="375" t="s">
        <v>918</v>
      </c>
      <c r="M105" s="377">
        <v>0.77</v>
      </c>
    </row>
    <row r="106" spans="12:13" x14ac:dyDescent="0.25">
      <c r="L106" s="375" t="s">
        <v>919</v>
      </c>
      <c r="M106" s="377">
        <v>0.76</v>
      </c>
    </row>
    <row r="107" spans="12:13" x14ac:dyDescent="0.25">
      <c r="L107" s="375" t="s">
        <v>920</v>
      </c>
      <c r="M107" s="377">
        <v>0.76</v>
      </c>
    </row>
    <row r="108" spans="12:13" x14ac:dyDescent="0.25">
      <c r="L108" s="375" t="s">
        <v>921</v>
      </c>
      <c r="M108" s="377">
        <v>0.77</v>
      </c>
    </row>
    <row r="109" spans="12:13" x14ac:dyDescent="0.25">
      <c r="L109" s="375" t="s">
        <v>922</v>
      </c>
      <c r="M109" s="377">
        <v>0.78</v>
      </c>
    </row>
    <row r="110" spans="12:13" x14ac:dyDescent="0.25">
      <c r="L110" s="375" t="s">
        <v>923</v>
      </c>
      <c r="M110" s="377">
        <v>0.76</v>
      </c>
    </row>
    <row r="111" spans="12:13" x14ac:dyDescent="0.25">
      <c r="L111" s="375" t="s">
        <v>924</v>
      </c>
      <c r="M111" s="377">
        <v>0.82</v>
      </c>
    </row>
    <row r="112" spans="12:13" ht="29.25" x14ac:dyDescent="0.25">
      <c r="L112" s="375" t="s">
        <v>925</v>
      </c>
      <c r="M112" s="377">
        <v>0.77</v>
      </c>
    </row>
    <row r="113" spans="12:13" ht="29.25" x14ac:dyDescent="0.25">
      <c r="L113" s="375" t="s">
        <v>926</v>
      </c>
      <c r="M113" s="377">
        <v>0.77</v>
      </c>
    </row>
    <row r="114" spans="12:13" x14ac:dyDescent="0.25">
      <c r="L114" s="375" t="s">
        <v>927</v>
      </c>
      <c r="M114" s="377">
        <v>0.83</v>
      </c>
    </row>
    <row r="115" spans="12:13" ht="29.25" x14ac:dyDescent="0.25">
      <c r="L115" s="375" t="s">
        <v>928</v>
      </c>
      <c r="M115" s="377">
        <v>0.83</v>
      </c>
    </row>
    <row r="116" spans="12:13" x14ac:dyDescent="0.25">
      <c r="L116" s="375" t="s">
        <v>929</v>
      </c>
      <c r="M116" s="377">
        <v>0.79</v>
      </c>
    </row>
    <row r="117" spans="12:13" x14ac:dyDescent="0.25">
      <c r="L117" s="375" t="s">
        <v>930</v>
      </c>
      <c r="M117" s="377">
        <v>0.86</v>
      </c>
    </row>
    <row r="118" spans="12:13" x14ac:dyDescent="0.25">
      <c r="L118" s="375" t="s">
        <v>931</v>
      </c>
      <c r="M118" s="377">
        <v>0.84</v>
      </c>
    </row>
    <row r="119" spans="12:13" x14ac:dyDescent="0.25">
      <c r="L119" s="375" t="s">
        <v>932</v>
      </c>
      <c r="M119" s="377">
        <v>0.83</v>
      </c>
    </row>
    <row r="120" spans="12:13" ht="29.25" x14ac:dyDescent="0.25">
      <c r="L120" s="375" t="s">
        <v>933</v>
      </c>
      <c r="M120" s="377">
        <v>0.79</v>
      </c>
    </row>
    <row r="121" spans="12:13" x14ac:dyDescent="0.25">
      <c r="L121" s="375" t="s">
        <v>934</v>
      </c>
      <c r="M121" s="377">
        <v>0.82</v>
      </c>
    </row>
    <row r="122" spans="12:13" x14ac:dyDescent="0.25">
      <c r="L122" s="375" t="s">
        <v>935</v>
      </c>
      <c r="M122" s="377">
        <v>0.8</v>
      </c>
    </row>
    <row r="123" spans="12:13" ht="29.25" x14ac:dyDescent="0.25">
      <c r="L123" s="375" t="s">
        <v>936</v>
      </c>
      <c r="M123" s="377">
        <v>0.86</v>
      </c>
    </row>
    <row r="124" spans="12:13" ht="29.25" x14ac:dyDescent="0.25">
      <c r="L124" s="375" t="s">
        <v>937</v>
      </c>
      <c r="M124" s="377">
        <v>0.79</v>
      </c>
    </row>
    <row r="125" spans="12:13" ht="29.25" x14ac:dyDescent="0.25">
      <c r="L125" s="375" t="s">
        <v>938</v>
      </c>
      <c r="M125" s="377">
        <v>0.79</v>
      </c>
    </row>
    <row r="126" spans="12:13" x14ac:dyDescent="0.25">
      <c r="L126" s="375" t="s">
        <v>939</v>
      </c>
      <c r="M126" s="377">
        <v>0.81</v>
      </c>
    </row>
    <row r="127" spans="12:13" x14ac:dyDescent="0.25">
      <c r="L127" s="375" t="s">
        <v>940</v>
      </c>
      <c r="M127" s="377">
        <v>0.82</v>
      </c>
    </row>
    <row r="128" spans="12:13" ht="29.25" x14ac:dyDescent="0.25">
      <c r="L128" s="375" t="s">
        <v>941</v>
      </c>
      <c r="M128" s="377">
        <v>0.8</v>
      </c>
    </row>
    <row r="129" spans="12:13" x14ac:dyDescent="0.25">
      <c r="L129" s="375" t="s">
        <v>942</v>
      </c>
      <c r="M129" s="377">
        <v>0.85</v>
      </c>
    </row>
    <row r="130" spans="12:13" ht="43.5" x14ac:dyDescent="0.25">
      <c r="L130" s="375" t="s">
        <v>943</v>
      </c>
      <c r="M130" s="377">
        <v>0.81</v>
      </c>
    </row>
    <row r="131" spans="12:13" x14ac:dyDescent="0.25">
      <c r="L131" s="375" t="s">
        <v>944</v>
      </c>
      <c r="M131" s="377">
        <v>0.82</v>
      </c>
    </row>
    <row r="132" spans="12:13" ht="29.25" x14ac:dyDescent="0.25">
      <c r="L132" s="375" t="s">
        <v>945</v>
      </c>
      <c r="M132" s="377">
        <v>0.78</v>
      </c>
    </row>
    <row r="133" spans="12:13" ht="29.25" x14ac:dyDescent="0.25">
      <c r="L133" s="375" t="s">
        <v>946</v>
      </c>
      <c r="M133" s="377">
        <v>0.8</v>
      </c>
    </row>
    <row r="134" spans="12:13" ht="29.25" x14ac:dyDescent="0.25">
      <c r="L134" s="375" t="s">
        <v>947</v>
      </c>
      <c r="M134" s="377">
        <v>0.81</v>
      </c>
    </row>
    <row r="135" spans="12:13" ht="29.25" x14ac:dyDescent="0.25">
      <c r="L135" s="375" t="s">
        <v>948</v>
      </c>
      <c r="M135" s="377">
        <v>0.81</v>
      </c>
    </row>
    <row r="136" spans="12:13" x14ac:dyDescent="0.25">
      <c r="L136" s="375" t="s">
        <v>949</v>
      </c>
      <c r="M136" s="377">
        <v>0.8</v>
      </c>
    </row>
    <row r="137" spans="12:13" x14ac:dyDescent="0.25">
      <c r="L137" s="375" t="s">
        <v>950</v>
      </c>
      <c r="M137" s="377">
        <v>0.77</v>
      </c>
    </row>
    <row r="138" spans="12:13" ht="43.5" x14ac:dyDescent="0.25">
      <c r="L138" s="375" t="s">
        <v>951</v>
      </c>
      <c r="M138" s="377">
        <v>0.81</v>
      </c>
    </row>
    <row r="139" spans="12:13" ht="29.25" x14ac:dyDescent="0.25">
      <c r="L139" s="375" t="s">
        <v>952</v>
      </c>
      <c r="M139" s="377">
        <v>0.8</v>
      </c>
    </row>
    <row r="140" spans="12:13" ht="29.25" x14ac:dyDescent="0.25">
      <c r="L140" s="375" t="s">
        <v>953</v>
      </c>
      <c r="M140" s="377">
        <v>0.8</v>
      </c>
    </row>
    <row r="141" spans="12:13" ht="29.25" x14ac:dyDescent="0.25">
      <c r="L141" s="375" t="s">
        <v>954</v>
      </c>
      <c r="M141" s="377">
        <v>0.82</v>
      </c>
    </row>
    <row r="142" spans="12:13" x14ac:dyDescent="0.25">
      <c r="L142" s="375" t="s">
        <v>955</v>
      </c>
      <c r="M142" s="377">
        <v>0.79</v>
      </c>
    </row>
    <row r="143" spans="12:13" x14ac:dyDescent="0.25">
      <c r="L143" s="375" t="s">
        <v>956</v>
      </c>
      <c r="M143" s="377">
        <v>0.79</v>
      </c>
    </row>
    <row r="144" spans="12:13" ht="29.25" x14ac:dyDescent="0.25">
      <c r="L144" s="375" t="s">
        <v>957</v>
      </c>
      <c r="M144" s="377">
        <v>0.82</v>
      </c>
    </row>
    <row r="145" spans="12:13" x14ac:dyDescent="0.25">
      <c r="L145" s="375" t="s">
        <v>958</v>
      </c>
      <c r="M145" s="377">
        <v>0.81</v>
      </c>
    </row>
    <row r="146" spans="12:13" ht="29.25" x14ac:dyDescent="0.25">
      <c r="L146" s="375" t="s">
        <v>959</v>
      </c>
      <c r="M146" s="377">
        <v>0.8</v>
      </c>
    </row>
    <row r="147" spans="12:13" x14ac:dyDescent="0.25">
      <c r="L147" s="375" t="s">
        <v>960</v>
      </c>
      <c r="M147" s="377">
        <v>0.81</v>
      </c>
    </row>
    <row r="148" spans="12:13" ht="29.25" x14ac:dyDescent="0.25">
      <c r="L148" s="375" t="s">
        <v>961</v>
      </c>
      <c r="M148" s="377">
        <v>0.79</v>
      </c>
    </row>
    <row r="149" spans="12:13" ht="29.25" x14ac:dyDescent="0.25">
      <c r="L149" s="375" t="s">
        <v>962</v>
      </c>
      <c r="M149" s="377">
        <v>0.8</v>
      </c>
    </row>
    <row r="150" spans="12:13" x14ac:dyDescent="0.25">
      <c r="L150" s="375" t="s">
        <v>963</v>
      </c>
      <c r="M150" s="377">
        <v>0.75</v>
      </c>
    </row>
    <row r="151" spans="12:13" x14ac:dyDescent="0.25">
      <c r="L151" s="375" t="s">
        <v>964</v>
      </c>
      <c r="M151" s="377">
        <v>0.84</v>
      </c>
    </row>
    <row r="152" spans="12:13" x14ac:dyDescent="0.25">
      <c r="L152" s="375" t="s">
        <v>965</v>
      </c>
      <c r="M152" s="377">
        <v>0.81</v>
      </c>
    </row>
    <row r="153" spans="12:13" ht="29.25" x14ac:dyDescent="0.25">
      <c r="L153" s="375" t="s">
        <v>966</v>
      </c>
      <c r="M153" s="377">
        <v>0.78</v>
      </c>
    </row>
    <row r="154" spans="12:13" x14ac:dyDescent="0.25">
      <c r="L154" s="375" t="s">
        <v>967</v>
      </c>
      <c r="M154" s="377">
        <v>0.8</v>
      </c>
    </row>
    <row r="155" spans="12:13" x14ac:dyDescent="0.25">
      <c r="L155" s="375" t="s">
        <v>968</v>
      </c>
      <c r="M155" s="377">
        <v>0.81</v>
      </c>
    </row>
    <row r="156" spans="12:13" ht="29.25" x14ac:dyDescent="0.25">
      <c r="L156" s="375" t="s">
        <v>969</v>
      </c>
      <c r="M156" s="377">
        <v>0.83</v>
      </c>
    </row>
    <row r="157" spans="12:13" x14ac:dyDescent="0.25">
      <c r="L157" s="375" t="s">
        <v>970</v>
      </c>
      <c r="M157" s="377">
        <v>0.77</v>
      </c>
    </row>
    <row r="158" spans="12:13" ht="29.25" x14ac:dyDescent="0.25">
      <c r="L158" s="375" t="s">
        <v>971</v>
      </c>
      <c r="M158" s="377">
        <v>0.78</v>
      </c>
    </row>
    <row r="159" spans="12:13" ht="29.25" x14ac:dyDescent="0.25">
      <c r="L159" s="375" t="s">
        <v>972</v>
      </c>
      <c r="M159" s="377">
        <v>0.81</v>
      </c>
    </row>
    <row r="160" spans="12:13" ht="43.5" x14ac:dyDescent="0.25">
      <c r="L160" s="375" t="s">
        <v>973</v>
      </c>
      <c r="M160" s="377">
        <v>0.8</v>
      </c>
    </row>
    <row r="161" spans="12:13" x14ac:dyDescent="0.25">
      <c r="L161" s="375" t="s">
        <v>974</v>
      </c>
      <c r="M161" s="377">
        <v>0.78</v>
      </c>
    </row>
    <row r="162" spans="12:13" x14ac:dyDescent="0.25">
      <c r="L162" s="375" t="s">
        <v>975</v>
      </c>
      <c r="M162" s="377">
        <v>0.81</v>
      </c>
    </row>
    <row r="163" spans="12:13" x14ac:dyDescent="0.25">
      <c r="L163" s="375" t="s">
        <v>976</v>
      </c>
      <c r="M163" s="377">
        <v>0.82</v>
      </c>
    </row>
    <row r="164" spans="12:13" x14ac:dyDescent="0.25">
      <c r="L164" s="375" t="s">
        <v>977</v>
      </c>
      <c r="M164" s="377">
        <v>0.81</v>
      </c>
    </row>
    <row r="165" spans="12:13" x14ac:dyDescent="0.25">
      <c r="L165" s="375" t="s">
        <v>978</v>
      </c>
      <c r="M165" s="377">
        <v>0.81</v>
      </c>
    </row>
    <row r="166" spans="12:13" x14ac:dyDescent="0.25">
      <c r="L166" s="375" t="s">
        <v>979</v>
      </c>
      <c r="M166" s="377">
        <v>0.82</v>
      </c>
    </row>
    <row r="167" spans="12:13" x14ac:dyDescent="0.25">
      <c r="L167" s="375" t="s">
        <v>980</v>
      </c>
      <c r="M167" s="377">
        <v>0.81</v>
      </c>
    </row>
    <row r="168" spans="12:13" x14ac:dyDescent="0.25">
      <c r="L168" s="375" t="s">
        <v>981</v>
      </c>
      <c r="M168" s="377">
        <v>0.85</v>
      </c>
    </row>
    <row r="169" spans="12:13" x14ac:dyDescent="0.25">
      <c r="L169" s="375" t="s">
        <v>982</v>
      </c>
      <c r="M169" s="377">
        <v>0.74</v>
      </c>
    </row>
    <row r="170" spans="12:13" ht="29.25" x14ac:dyDescent="0.25">
      <c r="L170" s="375" t="s">
        <v>983</v>
      </c>
      <c r="M170" s="377">
        <v>0.77</v>
      </c>
    </row>
    <row r="171" spans="12:13" x14ac:dyDescent="0.25">
      <c r="L171" s="375" t="s">
        <v>984</v>
      </c>
      <c r="M171" s="377">
        <v>0.79</v>
      </c>
    </row>
    <row r="172" spans="12:13" x14ac:dyDescent="0.25">
      <c r="L172" s="375" t="s">
        <v>985</v>
      </c>
      <c r="M172" s="377">
        <v>0.8</v>
      </c>
    </row>
    <row r="173" spans="12:13" x14ac:dyDescent="0.25">
      <c r="L173" s="375" t="s">
        <v>986</v>
      </c>
      <c r="M173" s="377">
        <v>0.79</v>
      </c>
    </row>
    <row r="174" spans="12:13" x14ac:dyDescent="0.25">
      <c r="L174" s="375" t="s">
        <v>987</v>
      </c>
      <c r="M174" s="377">
        <v>0.76</v>
      </c>
    </row>
    <row r="175" spans="12:13" x14ac:dyDescent="0.25">
      <c r="L175" s="375" t="s">
        <v>988</v>
      </c>
      <c r="M175" s="377">
        <v>0.79</v>
      </c>
    </row>
    <row r="176" spans="12:13" x14ac:dyDescent="0.25">
      <c r="L176" s="375" t="s">
        <v>989</v>
      </c>
      <c r="M176" s="377">
        <v>0.8</v>
      </c>
    </row>
    <row r="177" spans="12:13" x14ac:dyDescent="0.25">
      <c r="L177" s="375" t="s">
        <v>990</v>
      </c>
      <c r="M177" s="377">
        <v>0.73</v>
      </c>
    </row>
    <row r="178" spans="12:13" x14ac:dyDescent="0.25">
      <c r="L178" s="375" t="s">
        <v>991</v>
      </c>
      <c r="M178" s="377">
        <v>0.83</v>
      </c>
    </row>
    <row r="179" spans="12:13" ht="29.25" x14ac:dyDescent="0.25">
      <c r="L179" s="375" t="s">
        <v>992</v>
      </c>
      <c r="M179" s="377">
        <v>0.81</v>
      </c>
    </row>
    <row r="180" spans="12:13" ht="29.25" x14ac:dyDescent="0.25">
      <c r="L180" s="375" t="s">
        <v>993</v>
      </c>
      <c r="M180" s="377">
        <v>0.78</v>
      </c>
    </row>
    <row r="181" spans="12:13" x14ac:dyDescent="0.25">
      <c r="L181" s="375" t="s">
        <v>994</v>
      </c>
      <c r="M181" s="377">
        <v>0.83</v>
      </c>
    </row>
    <row r="182" spans="12:13" ht="29.25" x14ac:dyDescent="0.25">
      <c r="L182" s="375" t="s">
        <v>995</v>
      </c>
      <c r="M182" s="377">
        <v>0.81</v>
      </c>
    </row>
    <row r="183" spans="12:13" x14ac:dyDescent="0.25">
      <c r="L183" s="375" t="s">
        <v>996</v>
      </c>
      <c r="M183" s="377">
        <v>0.8</v>
      </c>
    </row>
    <row r="184" spans="12:13" ht="29.25" x14ac:dyDescent="0.25">
      <c r="L184" s="375" t="s">
        <v>997</v>
      </c>
      <c r="M184" s="377">
        <v>0.74</v>
      </c>
    </row>
    <row r="185" spans="12:13" ht="29.25" x14ac:dyDescent="0.25">
      <c r="L185" s="375" t="s">
        <v>998</v>
      </c>
      <c r="M185" s="377">
        <v>0.79</v>
      </c>
    </row>
    <row r="186" spans="12:13" ht="43.5" x14ac:dyDescent="0.25">
      <c r="L186" s="375" t="s">
        <v>999</v>
      </c>
      <c r="M186" s="377">
        <v>0.79</v>
      </c>
    </row>
    <row r="187" spans="12:13" x14ac:dyDescent="0.25">
      <c r="L187" s="375" t="s">
        <v>1000</v>
      </c>
      <c r="M187" s="377">
        <v>0.8</v>
      </c>
    </row>
    <row r="188" spans="12:13" x14ac:dyDescent="0.25">
      <c r="L188" s="375" t="s">
        <v>1001</v>
      </c>
      <c r="M188" s="377">
        <v>0.79</v>
      </c>
    </row>
    <row r="189" spans="12:13" ht="29.25" x14ac:dyDescent="0.25">
      <c r="L189" s="375" t="s">
        <v>1002</v>
      </c>
      <c r="M189" s="377">
        <v>0.79</v>
      </c>
    </row>
    <row r="190" spans="12:13" ht="29.25" x14ac:dyDescent="0.25">
      <c r="L190" s="375" t="s">
        <v>1003</v>
      </c>
      <c r="M190" s="377">
        <v>0.79</v>
      </c>
    </row>
    <row r="191" spans="12:13" x14ac:dyDescent="0.25">
      <c r="L191" s="375" t="s">
        <v>1004</v>
      </c>
      <c r="M191" s="377">
        <v>0.78</v>
      </c>
    </row>
    <row r="192" spans="12:13" x14ac:dyDescent="0.25">
      <c r="L192" s="375" t="s">
        <v>1005</v>
      </c>
      <c r="M192" s="377">
        <v>0.81</v>
      </c>
    </row>
    <row r="193" spans="12:13" ht="29.25" x14ac:dyDescent="0.25">
      <c r="L193" s="375" t="s">
        <v>1006</v>
      </c>
      <c r="M193" s="377">
        <v>0.79</v>
      </c>
    </row>
    <row r="194" spans="12:13" ht="29.25" x14ac:dyDescent="0.25">
      <c r="L194" s="375" t="s">
        <v>1007</v>
      </c>
      <c r="M194" s="377">
        <v>0.82</v>
      </c>
    </row>
    <row r="195" spans="12:13" ht="29.25" x14ac:dyDescent="0.25">
      <c r="L195" s="375" t="s">
        <v>1008</v>
      </c>
      <c r="M195" s="377">
        <v>0.78</v>
      </c>
    </row>
    <row r="196" spans="12:13" ht="43.5" x14ac:dyDescent="0.25">
      <c r="L196" s="375" t="s">
        <v>1009</v>
      </c>
      <c r="M196" s="377">
        <v>0.81</v>
      </c>
    </row>
    <row r="197" spans="12:13" x14ac:dyDescent="0.25">
      <c r="L197" s="375" t="s">
        <v>1010</v>
      </c>
      <c r="M197" s="377">
        <v>0.79</v>
      </c>
    </row>
    <row r="198" spans="12:13" x14ac:dyDescent="0.25">
      <c r="L198" s="375" t="s">
        <v>1011</v>
      </c>
      <c r="M198" s="377">
        <v>0.83</v>
      </c>
    </row>
    <row r="199" spans="12:13" ht="29.25" x14ac:dyDescent="0.25">
      <c r="L199" s="375" t="s">
        <v>1012</v>
      </c>
      <c r="M199" s="377">
        <v>0.8</v>
      </c>
    </row>
    <row r="200" spans="12:13" ht="29.25" x14ac:dyDescent="0.25">
      <c r="L200" s="375" t="s">
        <v>1013</v>
      </c>
      <c r="M200" s="377">
        <v>0.81</v>
      </c>
    </row>
    <row r="201" spans="12:13" x14ac:dyDescent="0.25">
      <c r="L201" s="375" t="s">
        <v>1014</v>
      </c>
      <c r="M201" s="377">
        <v>0.81</v>
      </c>
    </row>
    <row r="202" spans="12:13" x14ac:dyDescent="0.25">
      <c r="L202" s="375" t="s">
        <v>1015</v>
      </c>
      <c r="M202" s="377">
        <v>0.78</v>
      </c>
    </row>
    <row r="203" spans="12:13" ht="29.25" x14ac:dyDescent="0.25">
      <c r="L203" s="375" t="s">
        <v>1016</v>
      </c>
      <c r="M203" s="377">
        <v>0.8</v>
      </c>
    </row>
    <row r="204" spans="12:13" x14ac:dyDescent="0.25">
      <c r="L204" s="375" t="s">
        <v>1017</v>
      </c>
      <c r="M204" s="377">
        <v>0.85</v>
      </c>
    </row>
    <row r="205" spans="12:13" ht="29.25" x14ac:dyDescent="0.25">
      <c r="L205" s="375" t="s">
        <v>1018</v>
      </c>
      <c r="M205" s="377">
        <v>0.8</v>
      </c>
    </row>
    <row r="206" spans="12:13" x14ac:dyDescent="0.25">
      <c r="L206" s="375" t="s">
        <v>1019</v>
      </c>
      <c r="M206" s="377">
        <v>0.78</v>
      </c>
    </row>
    <row r="207" spans="12:13" x14ac:dyDescent="0.25">
      <c r="L207" s="375" t="s">
        <v>1020</v>
      </c>
      <c r="M207" s="377">
        <v>0.88</v>
      </c>
    </row>
    <row r="208" spans="12:13" x14ac:dyDescent="0.25">
      <c r="L208" s="375" t="s">
        <v>1021</v>
      </c>
      <c r="M208" s="377">
        <v>0.75</v>
      </c>
    </row>
    <row r="209" spans="12:13" ht="29.25" x14ac:dyDescent="0.25">
      <c r="L209" s="375" t="s">
        <v>1022</v>
      </c>
      <c r="M209" s="377">
        <v>0.79</v>
      </c>
    </row>
    <row r="210" spans="12:13" x14ac:dyDescent="0.25">
      <c r="L210" s="375" t="s">
        <v>1023</v>
      </c>
      <c r="M210" s="377">
        <v>0.79</v>
      </c>
    </row>
    <row r="211" spans="12:13" ht="29.25" x14ac:dyDescent="0.25">
      <c r="L211" s="375" t="s">
        <v>1024</v>
      </c>
      <c r="M211" s="377">
        <v>0.82</v>
      </c>
    </row>
    <row r="212" spans="12:13" x14ac:dyDescent="0.25">
      <c r="L212" s="375" t="s">
        <v>1025</v>
      </c>
      <c r="M212" s="377">
        <v>0.79</v>
      </c>
    </row>
    <row r="213" spans="12:13" ht="29.25" x14ac:dyDescent="0.25">
      <c r="L213" s="375" t="s">
        <v>1026</v>
      </c>
      <c r="M213" s="377">
        <v>0.78</v>
      </c>
    </row>
    <row r="214" spans="12:13" x14ac:dyDescent="0.25">
      <c r="L214" s="375" t="s">
        <v>1027</v>
      </c>
      <c r="M214" s="377">
        <v>0.77</v>
      </c>
    </row>
    <row r="215" spans="12:13" x14ac:dyDescent="0.25">
      <c r="L215" s="375" t="s">
        <v>1028</v>
      </c>
      <c r="M215" s="377">
        <v>0.8</v>
      </c>
    </row>
    <row r="216" spans="12:13" x14ac:dyDescent="0.25">
      <c r="L216" s="375" t="s">
        <v>1029</v>
      </c>
      <c r="M216" s="377">
        <v>0.81</v>
      </c>
    </row>
    <row r="217" spans="12:13" x14ac:dyDescent="0.25">
      <c r="L217" s="375" t="s">
        <v>1030</v>
      </c>
      <c r="M217" s="377">
        <v>0.76</v>
      </c>
    </row>
    <row r="218" spans="12:13" x14ac:dyDescent="0.25">
      <c r="L218" s="375" t="s">
        <v>1031</v>
      </c>
      <c r="M218" s="377">
        <v>0.79</v>
      </c>
    </row>
    <row r="219" spans="12:13" ht="29.25" x14ac:dyDescent="0.25">
      <c r="L219" s="375" t="s">
        <v>1032</v>
      </c>
      <c r="M219" s="377">
        <v>0.79</v>
      </c>
    </row>
    <row r="220" spans="12:13" ht="29.25" x14ac:dyDescent="0.25">
      <c r="L220" s="375" t="s">
        <v>1033</v>
      </c>
      <c r="M220" s="377">
        <v>0.8</v>
      </c>
    </row>
    <row r="221" spans="12:13" ht="29.25" x14ac:dyDescent="0.25">
      <c r="L221" s="375" t="s">
        <v>1034</v>
      </c>
      <c r="M221" s="377">
        <v>0.84</v>
      </c>
    </row>
    <row r="222" spans="12:13" ht="29.25" x14ac:dyDescent="0.25">
      <c r="L222" s="375" t="s">
        <v>1035</v>
      </c>
      <c r="M222" s="377">
        <v>0.84</v>
      </c>
    </row>
    <row r="223" spans="12:13" ht="29.25" x14ac:dyDescent="0.25">
      <c r="L223" s="375" t="s">
        <v>1036</v>
      </c>
      <c r="M223" s="377">
        <v>0.86</v>
      </c>
    </row>
    <row r="224" spans="12:13" x14ac:dyDescent="0.25">
      <c r="L224" s="375" t="s">
        <v>1037</v>
      </c>
      <c r="M224" s="377">
        <v>0.81</v>
      </c>
    </row>
    <row r="225" spans="12:13" x14ac:dyDescent="0.25">
      <c r="L225" s="375" t="s">
        <v>1038</v>
      </c>
      <c r="M225" s="377">
        <v>0.78</v>
      </c>
    </row>
    <row r="226" spans="12:13" x14ac:dyDescent="0.25">
      <c r="L226" s="375" t="s">
        <v>1039</v>
      </c>
      <c r="M226" s="377">
        <v>0.84</v>
      </c>
    </row>
    <row r="227" spans="12:13" ht="29.25" x14ac:dyDescent="0.25">
      <c r="L227" s="375" t="s">
        <v>1040</v>
      </c>
      <c r="M227" s="377">
        <v>0.81</v>
      </c>
    </row>
    <row r="228" spans="12:13" x14ac:dyDescent="0.25">
      <c r="L228" s="375" t="s">
        <v>1041</v>
      </c>
      <c r="M228" s="377">
        <v>0.78</v>
      </c>
    </row>
    <row r="229" spans="12:13" x14ac:dyDescent="0.25">
      <c r="L229" s="375" t="s">
        <v>1042</v>
      </c>
      <c r="M229" s="377">
        <v>0.79</v>
      </c>
    </row>
    <row r="230" spans="12:13" x14ac:dyDescent="0.25">
      <c r="L230" s="375" t="s">
        <v>1043</v>
      </c>
      <c r="M230" s="377">
        <v>0.79</v>
      </c>
    </row>
    <row r="231" spans="12:13" ht="43.5" x14ac:dyDescent="0.25">
      <c r="L231" s="375" t="s">
        <v>1044</v>
      </c>
      <c r="M231" s="377">
        <v>0.76</v>
      </c>
    </row>
    <row r="232" spans="12:13" x14ac:dyDescent="0.25">
      <c r="L232" s="375" t="s">
        <v>1045</v>
      </c>
      <c r="M232" s="377">
        <v>0.83</v>
      </c>
    </row>
    <row r="233" spans="12:13" x14ac:dyDescent="0.25">
      <c r="L233" s="375" t="s">
        <v>1046</v>
      </c>
      <c r="M233" s="377">
        <v>0.79</v>
      </c>
    </row>
    <row r="234" spans="12:13" x14ac:dyDescent="0.25">
      <c r="L234" s="375" t="s">
        <v>1047</v>
      </c>
      <c r="M234" s="377">
        <v>0.82</v>
      </c>
    </row>
    <row r="235" spans="12:13" x14ac:dyDescent="0.25">
      <c r="L235" s="375" t="s">
        <v>1048</v>
      </c>
      <c r="M235" s="377">
        <v>0.81</v>
      </c>
    </row>
    <row r="236" spans="12:13" x14ac:dyDescent="0.25">
      <c r="L236" s="375" t="s">
        <v>1049</v>
      </c>
      <c r="M236" s="377">
        <v>0.79</v>
      </c>
    </row>
    <row r="237" spans="12:13" x14ac:dyDescent="0.25">
      <c r="L237" s="375" t="s">
        <v>1050</v>
      </c>
      <c r="M237" s="377">
        <v>0.84</v>
      </c>
    </row>
    <row r="238" spans="12:13" x14ac:dyDescent="0.25">
      <c r="L238" s="375" t="s">
        <v>1051</v>
      </c>
      <c r="M238" s="377">
        <v>0.8</v>
      </c>
    </row>
    <row r="239" spans="12:13" x14ac:dyDescent="0.25">
      <c r="L239" s="375" t="s">
        <v>1052</v>
      </c>
      <c r="M239" s="377">
        <v>0.81</v>
      </c>
    </row>
    <row r="240" spans="12:13" ht="29.25" x14ac:dyDescent="0.25">
      <c r="L240" s="375" t="s">
        <v>1053</v>
      </c>
      <c r="M240" s="377">
        <v>0.8</v>
      </c>
    </row>
    <row r="241" spans="12:13" x14ac:dyDescent="0.25">
      <c r="L241" s="375" t="s">
        <v>1054</v>
      </c>
      <c r="M241" s="377">
        <v>0.82</v>
      </c>
    </row>
    <row r="242" spans="12:13" x14ac:dyDescent="0.25">
      <c r="L242" s="375" t="s">
        <v>1055</v>
      </c>
      <c r="M242" s="377">
        <v>0.83</v>
      </c>
    </row>
    <row r="243" spans="12:13" ht="29.25" x14ac:dyDescent="0.25">
      <c r="L243" s="375" t="s">
        <v>1056</v>
      </c>
      <c r="M243" s="377">
        <v>0.79</v>
      </c>
    </row>
    <row r="244" spans="12:13" ht="29.25" x14ac:dyDescent="0.25">
      <c r="L244" s="375" t="s">
        <v>1057</v>
      </c>
      <c r="M244" s="377">
        <v>0.78</v>
      </c>
    </row>
    <row r="245" spans="12:13" x14ac:dyDescent="0.25">
      <c r="L245" s="375" t="s">
        <v>1058</v>
      </c>
      <c r="M245" s="377">
        <v>0.79</v>
      </c>
    </row>
    <row r="246" spans="12:13" ht="29.25" x14ac:dyDescent="0.25">
      <c r="L246" s="375" t="s">
        <v>1059</v>
      </c>
      <c r="M246" s="377">
        <v>0.77</v>
      </c>
    </row>
    <row r="247" spans="12:13" x14ac:dyDescent="0.25">
      <c r="L247" s="375" t="s">
        <v>1060</v>
      </c>
      <c r="M247" s="377">
        <v>0.82</v>
      </c>
    </row>
    <row r="248" spans="12:13" x14ac:dyDescent="0.25">
      <c r="L248" s="375" t="s">
        <v>1061</v>
      </c>
      <c r="M248" s="377">
        <v>0.92</v>
      </c>
    </row>
    <row r="249" spans="12:13" x14ac:dyDescent="0.25">
      <c r="L249" s="375" t="s">
        <v>1062</v>
      </c>
      <c r="M249" s="377">
        <v>0.8</v>
      </c>
    </row>
    <row r="250" spans="12:13" ht="29.25" x14ac:dyDescent="0.25">
      <c r="L250" s="375" t="s">
        <v>1063</v>
      </c>
      <c r="M250" s="377">
        <v>0.83</v>
      </c>
    </row>
    <row r="251" spans="12:13" x14ac:dyDescent="0.25">
      <c r="L251" s="375" t="s">
        <v>1064</v>
      </c>
      <c r="M251" s="377">
        <v>0.88</v>
      </c>
    </row>
    <row r="252" spans="12:13" x14ac:dyDescent="0.25">
      <c r="L252" s="375" t="s">
        <v>1065</v>
      </c>
      <c r="M252" s="377">
        <v>0.85</v>
      </c>
    </row>
    <row r="253" spans="12:13" x14ac:dyDescent="0.25">
      <c r="L253" s="375" t="s">
        <v>1066</v>
      </c>
      <c r="M253" s="377">
        <v>0.82</v>
      </c>
    </row>
    <row r="254" spans="12:13" x14ac:dyDescent="0.25">
      <c r="L254" s="375" t="s">
        <v>1067</v>
      </c>
      <c r="M254" s="377">
        <v>0.91</v>
      </c>
    </row>
    <row r="255" spans="12:13" x14ac:dyDescent="0.25">
      <c r="L255" s="375" t="s">
        <v>1068</v>
      </c>
      <c r="M255" s="377">
        <v>0.87</v>
      </c>
    </row>
    <row r="256" spans="12:13" x14ac:dyDescent="0.25">
      <c r="L256" s="375" t="s">
        <v>1069</v>
      </c>
      <c r="M256" s="377">
        <v>0.8</v>
      </c>
    </row>
    <row r="257" spans="12:13" x14ac:dyDescent="0.25">
      <c r="L257" s="375" t="s">
        <v>1070</v>
      </c>
      <c r="M257" s="377">
        <v>0.8</v>
      </c>
    </row>
    <row r="258" spans="12:13" x14ac:dyDescent="0.25">
      <c r="L258" s="375" t="s">
        <v>1071</v>
      </c>
      <c r="M258" s="377">
        <v>0.8</v>
      </c>
    </row>
    <row r="259" spans="12:13" x14ac:dyDescent="0.25">
      <c r="L259" s="375" t="s">
        <v>1072</v>
      </c>
      <c r="M259" s="377">
        <v>0.85</v>
      </c>
    </row>
    <row r="260" spans="12:13" x14ac:dyDescent="0.25">
      <c r="L260" s="375" t="s">
        <v>1073</v>
      </c>
      <c r="M260" s="377">
        <v>0.9</v>
      </c>
    </row>
    <row r="261" spans="12:13" x14ac:dyDescent="0.25">
      <c r="L261" s="375" t="s">
        <v>1074</v>
      </c>
      <c r="M261" s="377">
        <v>0</v>
      </c>
    </row>
    <row r="262" spans="12:13" x14ac:dyDescent="0.25">
      <c r="L262" s="375" t="s">
        <v>1075</v>
      </c>
      <c r="M262" s="377">
        <v>0.87</v>
      </c>
    </row>
    <row r="263" spans="12:13" x14ac:dyDescent="0.25">
      <c r="L263" s="375" t="s">
        <v>1076</v>
      </c>
      <c r="M263" s="377">
        <v>0.78</v>
      </c>
    </row>
    <row r="264" spans="12:13" x14ac:dyDescent="0.25">
      <c r="L264" s="375" t="s">
        <v>1077</v>
      </c>
      <c r="M264" s="377">
        <v>0.8</v>
      </c>
    </row>
    <row r="265" spans="12:13" x14ac:dyDescent="0.25">
      <c r="L265" s="375" t="s">
        <v>1078</v>
      </c>
      <c r="M265" s="377">
        <v>0.75</v>
      </c>
    </row>
    <row r="266" spans="12:13" ht="29.25" x14ac:dyDescent="0.25">
      <c r="L266" s="375" t="s">
        <v>1079</v>
      </c>
      <c r="M266" s="377">
        <v>0.85</v>
      </c>
    </row>
    <row r="267" spans="12:13" x14ac:dyDescent="0.25">
      <c r="L267" s="375" t="s">
        <v>1080</v>
      </c>
      <c r="M267" s="377">
        <v>0.84</v>
      </c>
    </row>
    <row r="268" spans="12:13" x14ac:dyDescent="0.25">
      <c r="L268" s="375" t="s">
        <v>1081</v>
      </c>
      <c r="M268" s="377">
        <v>0.8</v>
      </c>
    </row>
    <row r="269" spans="12:13" x14ac:dyDescent="0.25">
      <c r="L269" s="375" t="s">
        <v>1082</v>
      </c>
      <c r="M269" s="377">
        <v>0.84</v>
      </c>
    </row>
    <row r="270" spans="12:13" x14ac:dyDescent="0.25">
      <c r="L270" s="375" t="s">
        <v>1083</v>
      </c>
      <c r="M270" s="377">
        <v>0</v>
      </c>
    </row>
    <row r="271" spans="12:13" x14ac:dyDescent="0.25">
      <c r="L271" s="375" t="s">
        <v>1084</v>
      </c>
      <c r="M271" s="377">
        <v>0.81</v>
      </c>
    </row>
    <row r="272" spans="12:13" x14ac:dyDescent="0.25">
      <c r="L272" s="375" t="s">
        <v>1085</v>
      </c>
      <c r="M272" s="377">
        <v>0.79</v>
      </c>
    </row>
    <row r="273" spans="12:13" ht="29.25" x14ac:dyDescent="0.25">
      <c r="L273" s="375" t="s">
        <v>1086</v>
      </c>
      <c r="M273" s="377">
        <v>0.72</v>
      </c>
    </row>
    <row r="274" spans="12:13" x14ac:dyDescent="0.25">
      <c r="L274" s="375" t="s">
        <v>1087</v>
      </c>
      <c r="M274" s="377">
        <v>0.91</v>
      </c>
    </row>
    <row r="275" spans="12:13" x14ac:dyDescent="0.25">
      <c r="L275" s="375" t="s">
        <v>1088</v>
      </c>
      <c r="M275" s="377">
        <v>0.9</v>
      </c>
    </row>
    <row r="276" spans="12:13" x14ac:dyDescent="0.25">
      <c r="L276" s="375" t="s">
        <v>1089</v>
      </c>
      <c r="M276" s="377">
        <v>0.49</v>
      </c>
    </row>
    <row r="277" spans="12:13" x14ac:dyDescent="0.25">
      <c r="L277" s="375" t="s">
        <v>1090</v>
      </c>
      <c r="M277" s="377">
        <v>0.41</v>
      </c>
    </row>
    <row r="278" spans="12:13" x14ac:dyDescent="0.25">
      <c r="L278" s="375" t="s">
        <v>1091</v>
      </c>
      <c r="M278" s="377">
        <v>1</v>
      </c>
    </row>
    <row r="279" spans="12:13" x14ac:dyDescent="0.25">
      <c r="L279" s="375" t="s">
        <v>138</v>
      </c>
      <c r="M279" s="377">
        <v>0.6</v>
      </c>
    </row>
    <row r="280" spans="12:13" x14ac:dyDescent="0.25">
      <c r="L280" s="375" t="s">
        <v>1092</v>
      </c>
      <c r="M280" s="377">
        <v>1</v>
      </c>
    </row>
    <row r="281" spans="12:13" x14ac:dyDescent="0.25">
      <c r="L281" s="375" t="s">
        <v>1093</v>
      </c>
      <c r="M281" s="377">
        <v>0.46</v>
      </c>
    </row>
    <row r="282" spans="12:13" x14ac:dyDescent="0.25">
      <c r="L282" s="375" t="s">
        <v>1094</v>
      </c>
      <c r="M282" s="377">
        <v>1</v>
      </c>
    </row>
    <row r="283" spans="12:13" x14ac:dyDescent="0.25">
      <c r="L283" s="375" t="s">
        <v>1095</v>
      </c>
      <c r="M283" s="377">
        <v>0.87</v>
      </c>
    </row>
    <row r="284" spans="12:13" x14ac:dyDescent="0.25">
      <c r="L284" s="375" t="s">
        <v>1096</v>
      </c>
      <c r="M284" s="377">
        <v>0.78</v>
      </c>
    </row>
    <row r="285" spans="12:13" x14ac:dyDescent="0.25">
      <c r="L285" s="375" t="s">
        <v>1097</v>
      </c>
      <c r="M285" s="377">
        <v>0.77</v>
      </c>
    </row>
    <row r="286" spans="12:13" ht="29.25" x14ac:dyDescent="0.25">
      <c r="L286" s="375" t="s">
        <v>1098</v>
      </c>
      <c r="M286" s="377">
        <v>0.84</v>
      </c>
    </row>
    <row r="287" spans="12:13" x14ac:dyDescent="0.25">
      <c r="L287" s="375" t="s">
        <v>1099</v>
      </c>
      <c r="M287" s="377">
        <v>0.85</v>
      </c>
    </row>
    <row r="288" spans="12:13" x14ac:dyDescent="0.25">
      <c r="L288" s="375" t="s">
        <v>1100</v>
      </c>
      <c r="M288" s="377">
        <v>0.83</v>
      </c>
    </row>
    <row r="289" spans="12:13" ht="29.25" x14ac:dyDescent="0.25">
      <c r="L289" s="375" t="s">
        <v>1101</v>
      </c>
      <c r="M289" s="377">
        <v>0.82</v>
      </c>
    </row>
    <row r="290" spans="12:13" x14ac:dyDescent="0.25">
      <c r="L290" s="375" t="s">
        <v>1102</v>
      </c>
      <c r="M290" s="377">
        <v>0.8</v>
      </c>
    </row>
    <row r="291" spans="12:13" x14ac:dyDescent="0.25">
      <c r="L291" s="375" t="s">
        <v>1103</v>
      </c>
      <c r="M291" s="377">
        <v>0.6</v>
      </c>
    </row>
    <row r="292" spans="12:13" x14ac:dyDescent="0.25">
      <c r="L292" s="375" t="s">
        <v>1104</v>
      </c>
      <c r="M292" s="377">
        <v>0.46</v>
      </c>
    </row>
    <row r="293" spans="12:13" x14ac:dyDescent="0.25">
      <c r="L293" s="375" t="s">
        <v>1105</v>
      </c>
      <c r="M293" s="377">
        <v>0.77</v>
      </c>
    </row>
    <row r="294" spans="12:13" x14ac:dyDescent="0.25">
      <c r="L294" s="375" t="s">
        <v>1106</v>
      </c>
      <c r="M294" s="377">
        <v>0.77</v>
      </c>
    </row>
    <row r="295" spans="12:13" x14ac:dyDescent="0.25">
      <c r="L295" s="375" t="s">
        <v>1107</v>
      </c>
      <c r="M295" s="377">
        <v>0.78</v>
      </c>
    </row>
    <row r="296" spans="12:13" x14ac:dyDescent="0.25">
      <c r="L296" s="375" t="s">
        <v>1108</v>
      </c>
      <c r="M296" s="377">
        <v>0.85</v>
      </c>
    </row>
    <row r="297" spans="12:13" x14ac:dyDescent="0.25">
      <c r="L297" s="375" t="s">
        <v>774</v>
      </c>
      <c r="M297" s="377">
        <v>0.8</v>
      </c>
    </row>
    <row r="298" spans="12:13" x14ac:dyDescent="0.25">
      <c r="L298" s="375" t="s">
        <v>1109</v>
      </c>
      <c r="M298" s="377">
        <v>0.91</v>
      </c>
    </row>
    <row r="299" spans="12:13" x14ac:dyDescent="0.25">
      <c r="L299" s="375" t="s">
        <v>1110</v>
      </c>
      <c r="M299" s="377">
        <v>0.9</v>
      </c>
    </row>
    <row r="300" spans="12:13" x14ac:dyDescent="0.25">
      <c r="L300" s="375" t="s">
        <v>1111</v>
      </c>
      <c r="M300" s="377">
        <v>0.76</v>
      </c>
    </row>
    <row r="301" spans="12:13" x14ac:dyDescent="0.25">
      <c r="L301" s="375" t="s">
        <v>1112</v>
      </c>
      <c r="M301" s="377">
        <v>0.77</v>
      </c>
    </row>
    <row r="302" spans="12:13" x14ac:dyDescent="0.25">
      <c r="L302" s="375" t="s">
        <v>1113</v>
      </c>
      <c r="M302" s="377">
        <v>0.76</v>
      </c>
    </row>
    <row r="303" spans="12:13" x14ac:dyDescent="0.25">
      <c r="L303" s="375" t="s">
        <v>1114</v>
      </c>
      <c r="M303" s="377">
        <v>0.91</v>
      </c>
    </row>
    <row r="304" spans="12:13" ht="29.25" x14ac:dyDescent="0.25">
      <c r="L304" s="375" t="s">
        <v>1115</v>
      </c>
      <c r="M304" s="377">
        <v>0.89</v>
      </c>
    </row>
    <row r="305" spans="12:13" x14ac:dyDescent="0.25">
      <c r="L305" s="375" t="s">
        <v>1116</v>
      </c>
      <c r="M305" s="377">
        <v>0.87</v>
      </c>
    </row>
    <row r="306" spans="12:13" x14ac:dyDescent="0.25">
      <c r="L306" s="375" t="s">
        <v>1117</v>
      </c>
      <c r="M306" s="377">
        <v>0.86</v>
      </c>
    </row>
    <row r="307" spans="12:13" x14ac:dyDescent="0.25">
      <c r="L307" s="375" t="s">
        <v>1118</v>
      </c>
      <c r="M307" s="377">
        <v>0.81</v>
      </c>
    </row>
    <row r="308" spans="12:13" ht="29.25" x14ac:dyDescent="0.25">
      <c r="L308" s="375" t="s">
        <v>1119</v>
      </c>
      <c r="M308" s="377">
        <v>0.81</v>
      </c>
    </row>
    <row r="309" spans="12:13" ht="29.25" x14ac:dyDescent="0.25">
      <c r="L309" s="375" t="s">
        <v>1120</v>
      </c>
      <c r="M309" s="377">
        <v>0.83</v>
      </c>
    </row>
    <row r="310" spans="12:13" x14ac:dyDescent="0.25">
      <c r="L310" s="375" t="s">
        <v>1121</v>
      </c>
      <c r="M310" s="377">
        <v>0.85</v>
      </c>
    </row>
    <row r="311" spans="12:13" x14ac:dyDescent="0.25">
      <c r="L311" s="375" t="s">
        <v>1122</v>
      </c>
      <c r="M311" s="377">
        <v>0.84</v>
      </c>
    </row>
    <row r="312" spans="12:13" x14ac:dyDescent="0.25">
      <c r="L312" s="375" t="s">
        <v>1123</v>
      </c>
      <c r="M312" s="377">
        <v>0.82</v>
      </c>
    </row>
    <row r="313" spans="12:13" ht="29.25" x14ac:dyDescent="0.25">
      <c r="L313" s="375" t="s">
        <v>1124</v>
      </c>
      <c r="M313" s="377">
        <v>0.88</v>
      </c>
    </row>
    <row r="314" spans="12:13" ht="29.25" x14ac:dyDescent="0.25">
      <c r="L314" s="375" t="s">
        <v>1125</v>
      </c>
      <c r="M314" s="377">
        <v>0.84</v>
      </c>
    </row>
    <row r="315" spans="12:13" x14ac:dyDescent="0.25">
      <c r="L315" s="375" t="s">
        <v>1126</v>
      </c>
      <c r="M315" s="377">
        <v>0.82</v>
      </c>
    </row>
    <row r="316" spans="12:13" ht="29.25" x14ac:dyDescent="0.25">
      <c r="L316" s="375" t="s">
        <v>1127</v>
      </c>
      <c r="M316" s="377">
        <v>0.89</v>
      </c>
    </row>
    <row r="317" spans="12:13" ht="29.25" x14ac:dyDescent="0.25">
      <c r="L317" s="375" t="s">
        <v>1128</v>
      </c>
      <c r="M317" s="377">
        <v>0.87</v>
      </c>
    </row>
    <row r="318" spans="12:13" x14ac:dyDescent="0.25">
      <c r="L318" s="375" t="s">
        <v>1129</v>
      </c>
      <c r="M318" s="377">
        <v>0.8</v>
      </c>
    </row>
    <row r="319" spans="12:13" x14ac:dyDescent="0.25">
      <c r="L319" s="375" t="s">
        <v>1130</v>
      </c>
      <c r="M319" s="377">
        <v>0.87</v>
      </c>
    </row>
    <row r="320" spans="12:13" x14ac:dyDescent="0.25">
      <c r="L320" s="375" t="s">
        <v>1131</v>
      </c>
      <c r="M320" s="377">
        <v>0.83</v>
      </c>
    </row>
    <row r="321" spans="12:13" x14ac:dyDescent="0.25">
      <c r="L321" s="375" t="s">
        <v>1132</v>
      </c>
      <c r="M321" s="377">
        <v>0.85</v>
      </c>
    </row>
    <row r="322" spans="12:13" ht="29.25" x14ac:dyDescent="0.25">
      <c r="L322" s="375" t="s">
        <v>1133</v>
      </c>
      <c r="M322" s="377">
        <v>0.84</v>
      </c>
    </row>
    <row r="323" spans="12:13" ht="29.25" x14ac:dyDescent="0.25">
      <c r="L323" s="375" t="s">
        <v>1134</v>
      </c>
      <c r="M323" s="377">
        <v>0.82</v>
      </c>
    </row>
    <row r="324" spans="12:13" ht="29.25" x14ac:dyDescent="0.25">
      <c r="L324" s="375" t="s">
        <v>1135</v>
      </c>
      <c r="M324" s="377">
        <v>0.78</v>
      </c>
    </row>
    <row r="325" spans="12:13" ht="29.25" x14ac:dyDescent="0.25">
      <c r="L325" s="375" t="s">
        <v>1136</v>
      </c>
      <c r="M325" s="377">
        <v>0.81</v>
      </c>
    </row>
    <row r="326" spans="12:13" x14ac:dyDescent="0.25">
      <c r="L326" s="375" t="s">
        <v>1137</v>
      </c>
      <c r="M326" s="377">
        <v>0.86</v>
      </c>
    </row>
    <row r="327" spans="12:13" x14ac:dyDescent="0.25">
      <c r="L327" s="375" t="s">
        <v>1138</v>
      </c>
      <c r="M327" s="377">
        <v>0.79</v>
      </c>
    </row>
    <row r="328" spans="12:13" x14ac:dyDescent="0.25">
      <c r="L328" s="375" t="s">
        <v>1139</v>
      </c>
      <c r="M328" s="377">
        <v>0.82</v>
      </c>
    </row>
    <row r="329" spans="12:13" ht="29.25" x14ac:dyDescent="0.25">
      <c r="L329" s="375" t="s">
        <v>1140</v>
      </c>
      <c r="M329" s="377">
        <v>0.79</v>
      </c>
    </row>
    <row r="330" spans="12:13" x14ac:dyDescent="0.25">
      <c r="L330" s="375" t="s">
        <v>1141</v>
      </c>
      <c r="M330" s="377">
        <v>0.82</v>
      </c>
    </row>
    <row r="331" spans="12:13" x14ac:dyDescent="0.25">
      <c r="L331" s="375" t="s">
        <v>1142</v>
      </c>
      <c r="M331" s="377">
        <v>0.83</v>
      </c>
    </row>
    <row r="332" spans="12:13" x14ac:dyDescent="0.25">
      <c r="L332" s="375" t="s">
        <v>1143</v>
      </c>
      <c r="M332" s="377">
        <v>0.84</v>
      </c>
    </row>
    <row r="333" spans="12:13" x14ac:dyDescent="0.25">
      <c r="L333" s="375" t="s">
        <v>1144</v>
      </c>
      <c r="M333" s="377">
        <v>0.73</v>
      </c>
    </row>
    <row r="334" spans="12:13" x14ac:dyDescent="0.25">
      <c r="L334" s="375" t="s">
        <v>1145</v>
      </c>
      <c r="M334" s="377">
        <v>0.85</v>
      </c>
    </row>
    <row r="335" spans="12:13" x14ac:dyDescent="0.25">
      <c r="L335" s="375" t="s">
        <v>1146</v>
      </c>
      <c r="M335" s="377">
        <v>0.81</v>
      </c>
    </row>
    <row r="336" spans="12:13" x14ac:dyDescent="0.25">
      <c r="L336" s="375" t="s">
        <v>1147</v>
      </c>
      <c r="M336" s="377">
        <v>0.77</v>
      </c>
    </row>
    <row r="337" spans="12:13" x14ac:dyDescent="0.25">
      <c r="L337" s="375" t="s">
        <v>1148</v>
      </c>
      <c r="M337" s="377">
        <v>0.81</v>
      </c>
    </row>
    <row r="338" spans="12:13" x14ac:dyDescent="0.25">
      <c r="L338" s="375" t="s">
        <v>1149</v>
      </c>
      <c r="M338" s="377">
        <v>0.72</v>
      </c>
    </row>
    <row r="339" spans="12:13" x14ac:dyDescent="0.25">
      <c r="L339" s="375" t="s">
        <v>1150</v>
      </c>
      <c r="M339" s="377">
        <v>0.92</v>
      </c>
    </row>
    <row r="340" spans="12:13" ht="29.25" x14ac:dyDescent="0.25">
      <c r="L340" s="375" t="s">
        <v>1151</v>
      </c>
      <c r="M340" s="377">
        <v>0.8</v>
      </c>
    </row>
    <row r="341" spans="12:13" x14ac:dyDescent="0.25">
      <c r="L341" s="375" t="s">
        <v>1152</v>
      </c>
      <c r="M341" s="377">
        <v>0.86</v>
      </c>
    </row>
    <row r="342" spans="12:13" x14ac:dyDescent="0.25">
      <c r="L342" s="375" t="s">
        <v>1153</v>
      </c>
      <c r="M342" s="377">
        <v>0.78</v>
      </c>
    </row>
    <row r="343" spans="12:13" x14ac:dyDescent="0.25">
      <c r="L343" s="375" t="s">
        <v>1154</v>
      </c>
      <c r="M343" s="377">
        <v>0.79</v>
      </c>
    </row>
    <row r="344" spans="12:13" x14ac:dyDescent="0.25">
      <c r="L344" s="375" t="s">
        <v>1155</v>
      </c>
      <c r="M344" s="377">
        <v>0.79</v>
      </c>
    </row>
    <row r="345" spans="12:13" x14ac:dyDescent="0.25">
      <c r="L345" s="375" t="s">
        <v>1156</v>
      </c>
      <c r="M345" s="377">
        <v>0.87</v>
      </c>
    </row>
    <row r="346" spans="12:13" x14ac:dyDescent="0.25">
      <c r="L346" s="375" t="s">
        <v>1157</v>
      </c>
      <c r="M346" s="377">
        <v>0.77</v>
      </c>
    </row>
    <row r="347" spans="12:13" x14ac:dyDescent="0.25">
      <c r="L347" s="375" t="s">
        <v>1158</v>
      </c>
      <c r="M347" s="377">
        <v>0.71</v>
      </c>
    </row>
    <row r="348" spans="12:13" x14ac:dyDescent="0.25">
      <c r="L348" s="375" t="s">
        <v>1159</v>
      </c>
      <c r="M348" s="377">
        <v>0.89</v>
      </c>
    </row>
    <row r="349" spans="12:13" x14ac:dyDescent="0.25">
      <c r="L349" s="375" t="s">
        <v>1160</v>
      </c>
      <c r="M349" s="377">
        <v>0.9</v>
      </c>
    </row>
    <row r="350" spans="12:13" x14ac:dyDescent="0.25">
      <c r="L350" s="375" t="s">
        <v>1161</v>
      </c>
      <c r="M350" s="377">
        <v>1</v>
      </c>
    </row>
    <row r="351" spans="12:13" x14ac:dyDescent="0.25">
      <c r="L351" s="375" t="s">
        <v>141</v>
      </c>
      <c r="M351" s="377">
        <v>1</v>
      </c>
    </row>
    <row r="352" spans="12:13" x14ac:dyDescent="0.25">
      <c r="L352" s="375" t="s">
        <v>1162</v>
      </c>
      <c r="M352" s="377">
        <v>0.8</v>
      </c>
    </row>
    <row r="353" spans="12:13" x14ac:dyDescent="0.25">
      <c r="L353" s="375" t="s">
        <v>1163</v>
      </c>
      <c r="M353" s="377">
        <v>0.92</v>
      </c>
    </row>
    <row r="354" spans="12:13" x14ac:dyDescent="0.25">
      <c r="L354" s="375" t="s">
        <v>145</v>
      </c>
      <c r="M354" s="377">
        <v>0.75</v>
      </c>
    </row>
    <row r="355" spans="12:13" x14ac:dyDescent="0.25">
      <c r="L355" s="375" t="s">
        <v>1164</v>
      </c>
      <c r="M355" s="377">
        <v>0.79</v>
      </c>
    </row>
    <row r="356" spans="12:13" x14ac:dyDescent="0.25">
      <c r="L356" s="375" t="s">
        <v>1165</v>
      </c>
      <c r="M356" s="377">
        <v>0.71</v>
      </c>
    </row>
    <row r="357" spans="12:13" x14ac:dyDescent="0.25">
      <c r="L357" s="375" t="s">
        <v>1166</v>
      </c>
      <c r="M357" s="377">
        <v>0.71</v>
      </c>
    </row>
    <row r="358" spans="12:13" x14ac:dyDescent="0.25">
      <c r="L358" s="375" t="s">
        <v>1167</v>
      </c>
      <c r="M358" s="377">
        <v>0.75</v>
      </c>
    </row>
    <row r="359" spans="12:13" x14ac:dyDescent="0.25">
      <c r="L359" s="375" t="s">
        <v>1168</v>
      </c>
      <c r="M359" s="377">
        <v>0.88</v>
      </c>
    </row>
    <row r="360" spans="12:13" x14ac:dyDescent="0.25">
      <c r="L360" s="375" t="s">
        <v>1169</v>
      </c>
      <c r="M360" s="377">
        <v>0.9</v>
      </c>
    </row>
    <row r="361" spans="12:13" x14ac:dyDescent="0.25">
      <c r="L361" s="375" t="s">
        <v>1170</v>
      </c>
      <c r="M361" s="377">
        <v>0.82</v>
      </c>
    </row>
    <row r="362" spans="12:13" x14ac:dyDescent="0.25">
      <c r="L362" s="375" t="s">
        <v>1171</v>
      </c>
      <c r="M362" s="377">
        <v>0.8</v>
      </c>
    </row>
    <row r="363" spans="12:13" x14ac:dyDescent="0.25">
      <c r="L363" s="375" t="s">
        <v>1172</v>
      </c>
      <c r="M363" s="377">
        <v>0.9</v>
      </c>
    </row>
    <row r="364" spans="12:13" x14ac:dyDescent="0.25">
      <c r="L364" s="375" t="s">
        <v>1173</v>
      </c>
      <c r="M364" s="377">
        <v>0.9</v>
      </c>
    </row>
  </sheetData>
  <sortState ref="K2:K12">
    <sortCondition ref="K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47"/>
  <sheetViews>
    <sheetView showGridLines="0" view="pageBreakPreview" zoomScaleNormal="100" zoomScaleSheetLayoutView="100" zoomScalePageLayoutView="140" workbookViewId="0">
      <selection activeCell="B39" sqref="B39:H47"/>
    </sheetView>
  </sheetViews>
  <sheetFormatPr baseColWidth="10" defaultRowHeight="15" x14ac:dyDescent="0.25"/>
  <cols>
    <col min="1" max="1" width="1.7109375" customWidth="1"/>
    <col min="3" max="3" width="1.7109375" customWidth="1"/>
    <col min="4" max="4" width="25" customWidth="1"/>
    <col min="5" max="5" width="1.28515625" customWidth="1"/>
    <col min="6" max="6" width="25" customWidth="1"/>
    <col min="7" max="7" width="1.140625" customWidth="1"/>
    <col min="8" max="8" width="28.5703125" customWidth="1"/>
    <col min="9" max="9" width="1.7109375" customWidth="1"/>
  </cols>
  <sheetData>
    <row r="1" spans="1:9" ht="19.5" thickBot="1" x14ac:dyDescent="0.35">
      <c r="A1" s="2"/>
      <c r="B1" s="444" t="s">
        <v>32</v>
      </c>
      <c r="C1" s="445"/>
      <c r="D1" s="445"/>
      <c r="E1" s="445"/>
      <c r="F1" s="445"/>
      <c r="G1" s="445"/>
      <c r="H1" s="446"/>
      <c r="I1" s="2"/>
    </row>
    <row r="2" spans="1:9" ht="7.5" customHeight="1" thickBot="1" x14ac:dyDescent="0.35">
      <c r="A2" s="2"/>
      <c r="B2" s="3"/>
      <c r="C2" s="3"/>
      <c r="D2" s="3"/>
      <c r="E2" s="3"/>
      <c r="F2" s="3"/>
      <c r="G2" s="3"/>
      <c r="H2" s="3"/>
      <c r="I2" s="2"/>
    </row>
    <row r="3" spans="1:9" ht="21.75" customHeight="1" thickBot="1" x14ac:dyDescent="0.35">
      <c r="A3" s="2"/>
      <c r="B3" s="447" t="s">
        <v>33</v>
      </c>
      <c r="C3" s="448"/>
      <c r="D3" s="449"/>
      <c r="E3" s="398"/>
      <c r="F3" s="399"/>
      <c r="G3" s="399"/>
      <c r="H3" s="400"/>
      <c r="I3" s="2"/>
    </row>
    <row r="4" spans="1:9" ht="7.5" customHeight="1" thickBot="1" x14ac:dyDescent="0.35">
      <c r="A4" s="2"/>
      <c r="B4" s="3"/>
      <c r="C4" s="3"/>
      <c r="D4" s="3"/>
      <c r="E4" s="3"/>
      <c r="F4" s="3"/>
      <c r="G4" s="3"/>
      <c r="H4" s="3"/>
      <c r="I4" s="2"/>
    </row>
    <row r="5" spans="1:9" ht="15.75" thickBot="1" x14ac:dyDescent="0.3">
      <c r="B5" s="444" t="s">
        <v>34</v>
      </c>
      <c r="C5" s="445"/>
      <c r="D5" s="445"/>
      <c r="E5" s="445"/>
      <c r="F5" s="445"/>
      <c r="G5" s="445"/>
      <c r="H5" s="446"/>
    </row>
    <row r="6" spans="1:9" ht="7.5" customHeight="1" thickBot="1" x14ac:dyDescent="0.3">
      <c r="B6" s="4"/>
      <c r="C6" s="4"/>
      <c r="D6" s="4"/>
      <c r="E6" s="3"/>
      <c r="F6" s="3"/>
      <c r="G6" s="3"/>
      <c r="H6" s="3"/>
    </row>
    <row r="7" spans="1:9" ht="15.75" customHeight="1" x14ac:dyDescent="0.25">
      <c r="B7" s="441" t="s">
        <v>3</v>
      </c>
      <c r="C7" s="5"/>
      <c r="D7" s="438"/>
      <c r="E7" s="6"/>
      <c r="F7" s="438"/>
      <c r="G7" s="6"/>
      <c r="H7" s="450"/>
    </row>
    <row r="8" spans="1:9" ht="15.75" customHeight="1" x14ac:dyDescent="0.25">
      <c r="B8" s="442"/>
      <c r="C8" s="5"/>
      <c r="D8" s="439"/>
      <c r="E8" s="6"/>
      <c r="F8" s="439"/>
      <c r="G8" s="6"/>
      <c r="H8" s="451"/>
    </row>
    <row r="9" spans="1:9" ht="15.75" customHeight="1" thickBot="1" x14ac:dyDescent="0.3">
      <c r="B9" s="443"/>
      <c r="C9" s="5"/>
      <c r="D9" s="440"/>
      <c r="E9" s="6"/>
      <c r="F9" s="440"/>
      <c r="G9" s="6"/>
      <c r="H9" s="452"/>
    </row>
    <row r="10" spans="1:9" ht="7.5" customHeight="1" thickBot="1" x14ac:dyDescent="0.3">
      <c r="B10" s="7"/>
      <c r="C10" s="7"/>
      <c r="D10" s="6"/>
      <c r="E10" s="6"/>
      <c r="F10" s="6"/>
      <c r="G10" s="6"/>
      <c r="H10" s="6"/>
    </row>
    <row r="11" spans="1:9" ht="15.75" customHeight="1" x14ac:dyDescent="0.25">
      <c r="B11" s="435" t="s">
        <v>2</v>
      </c>
      <c r="C11" s="5"/>
      <c r="D11" s="432"/>
      <c r="E11" s="6"/>
      <c r="F11" s="432"/>
      <c r="G11" s="6"/>
      <c r="H11" s="432"/>
    </row>
    <row r="12" spans="1:9" ht="15.75" customHeight="1" x14ac:dyDescent="0.25">
      <c r="B12" s="436"/>
      <c r="C12" s="5"/>
      <c r="D12" s="433"/>
      <c r="E12" s="6"/>
      <c r="F12" s="433"/>
      <c r="G12" s="6"/>
      <c r="H12" s="433"/>
    </row>
    <row r="13" spans="1:9" ht="15.75" customHeight="1" thickBot="1" x14ac:dyDescent="0.3">
      <c r="B13" s="437"/>
      <c r="C13" s="5"/>
      <c r="D13" s="434"/>
      <c r="E13" s="8"/>
      <c r="F13" s="434"/>
      <c r="G13" s="6"/>
      <c r="H13" s="434"/>
    </row>
    <row r="14" spans="1:9" ht="7.5" customHeight="1" thickBot="1" x14ac:dyDescent="0.3">
      <c r="B14" s="7"/>
      <c r="C14" s="7"/>
      <c r="D14" s="8"/>
      <c r="E14" s="8"/>
      <c r="F14" s="8"/>
      <c r="G14" s="6"/>
      <c r="H14" s="6"/>
    </row>
    <row r="15" spans="1:9" ht="15.75" customHeight="1" x14ac:dyDescent="0.25">
      <c r="B15" s="420" t="s">
        <v>1</v>
      </c>
      <c r="C15" s="9"/>
      <c r="D15" s="423"/>
      <c r="E15" s="424"/>
      <c r="F15" s="424"/>
      <c r="G15" s="424"/>
      <c r="H15" s="425"/>
    </row>
    <row r="16" spans="1:9" ht="15.75" customHeight="1" x14ac:dyDescent="0.25">
      <c r="B16" s="421"/>
      <c r="C16" s="9"/>
      <c r="D16" s="426"/>
      <c r="E16" s="427"/>
      <c r="F16" s="427"/>
      <c r="G16" s="427"/>
      <c r="H16" s="428"/>
    </row>
    <row r="17" spans="2:8" ht="15.75" customHeight="1" thickBot="1" x14ac:dyDescent="0.3">
      <c r="B17" s="422"/>
      <c r="C17" s="9"/>
      <c r="D17" s="429"/>
      <c r="E17" s="430"/>
      <c r="F17" s="430"/>
      <c r="G17" s="430"/>
      <c r="H17" s="431"/>
    </row>
    <row r="18" spans="2:8" ht="7.5" customHeight="1" thickBot="1" x14ac:dyDescent="0.3">
      <c r="B18" s="7"/>
      <c r="C18" s="7"/>
      <c r="D18" s="6"/>
      <c r="E18" s="6"/>
      <c r="F18" s="6"/>
      <c r="G18" s="6"/>
      <c r="H18" s="6"/>
    </row>
    <row r="19" spans="2:8" ht="15.75" customHeight="1" x14ac:dyDescent="0.25">
      <c r="B19" s="474" t="s">
        <v>4</v>
      </c>
      <c r="C19" s="5"/>
      <c r="D19" s="488"/>
      <c r="E19" s="6"/>
      <c r="F19" s="488"/>
      <c r="G19" s="6"/>
      <c r="H19" s="491"/>
    </row>
    <row r="20" spans="2:8" ht="15.75" customHeight="1" x14ac:dyDescent="0.25">
      <c r="B20" s="475"/>
      <c r="C20" s="5"/>
      <c r="D20" s="489"/>
      <c r="E20" s="6"/>
      <c r="F20" s="489"/>
      <c r="G20" s="6"/>
      <c r="H20" s="492"/>
    </row>
    <row r="21" spans="2:8" ht="15.75" customHeight="1" thickBot="1" x14ac:dyDescent="0.3">
      <c r="B21" s="476"/>
      <c r="C21" s="5"/>
      <c r="D21" s="490"/>
      <c r="E21" s="6"/>
      <c r="F21" s="490"/>
      <c r="G21" s="6"/>
      <c r="H21" s="493"/>
    </row>
    <row r="22" spans="2:8" ht="7.5" customHeight="1" thickBot="1" x14ac:dyDescent="0.3">
      <c r="B22" s="7"/>
      <c r="C22" s="7"/>
      <c r="D22" s="6"/>
      <c r="E22" s="6"/>
      <c r="F22" s="6"/>
      <c r="G22" s="6"/>
      <c r="H22" s="6"/>
    </row>
    <row r="23" spans="2:8" ht="15.75" customHeight="1" x14ac:dyDescent="0.25">
      <c r="B23" s="477" t="s">
        <v>5</v>
      </c>
      <c r="C23" s="5"/>
      <c r="D23" s="480"/>
      <c r="E23" s="6"/>
      <c r="F23" s="480"/>
      <c r="G23" s="6"/>
      <c r="H23" s="485"/>
    </row>
    <row r="24" spans="2:8" ht="15.75" customHeight="1" x14ac:dyDescent="0.25">
      <c r="B24" s="478"/>
      <c r="C24" s="5"/>
      <c r="D24" s="481"/>
      <c r="E24" s="6"/>
      <c r="F24" s="483"/>
      <c r="G24" s="6"/>
      <c r="H24" s="486"/>
    </row>
    <row r="25" spans="2:8" ht="15.75" customHeight="1" thickBot="1" x14ac:dyDescent="0.3">
      <c r="B25" s="479"/>
      <c r="C25" s="5"/>
      <c r="D25" s="482"/>
      <c r="E25" s="6"/>
      <c r="F25" s="484"/>
      <c r="G25" s="6"/>
      <c r="H25" s="487"/>
    </row>
    <row r="26" spans="2:8" ht="7.5" customHeight="1" thickBot="1" x14ac:dyDescent="0.3">
      <c r="B26" s="6"/>
      <c r="C26" s="6"/>
      <c r="D26" s="6"/>
      <c r="E26" s="6"/>
      <c r="F26" s="6"/>
      <c r="G26" s="6"/>
      <c r="H26" s="6"/>
    </row>
    <row r="27" spans="2:8" ht="15.75" customHeight="1" thickBot="1" x14ac:dyDescent="0.3">
      <c r="B27" s="453" t="s">
        <v>224</v>
      </c>
      <c r="C27" s="454"/>
      <c r="D27" s="454"/>
      <c r="E27" s="454"/>
      <c r="F27" s="454"/>
      <c r="G27" s="454"/>
      <c r="H27" s="455"/>
    </row>
    <row r="28" spans="2:8" ht="15.75" customHeight="1" x14ac:dyDescent="0.25">
      <c r="B28" s="456"/>
      <c r="C28" s="457"/>
      <c r="D28" s="457"/>
      <c r="E28" s="457"/>
      <c r="F28" s="457"/>
      <c r="G28" s="457"/>
      <c r="H28" s="458"/>
    </row>
    <row r="29" spans="2:8" ht="15.75" customHeight="1" x14ac:dyDescent="0.25">
      <c r="B29" s="456"/>
      <c r="C29" s="457"/>
      <c r="D29" s="457"/>
      <c r="E29" s="457"/>
      <c r="F29" s="457"/>
      <c r="G29" s="457"/>
      <c r="H29" s="458"/>
    </row>
    <row r="30" spans="2:8" ht="15.75" customHeight="1" x14ac:dyDescent="0.25">
      <c r="B30" s="456"/>
      <c r="C30" s="457"/>
      <c r="D30" s="457"/>
      <c r="E30" s="457"/>
      <c r="F30" s="457"/>
      <c r="G30" s="457"/>
      <c r="H30" s="458"/>
    </row>
    <row r="31" spans="2:8" ht="15.75" customHeight="1" x14ac:dyDescent="0.25">
      <c r="B31" s="456"/>
      <c r="C31" s="457"/>
      <c r="D31" s="457"/>
      <c r="E31" s="457"/>
      <c r="F31" s="457"/>
      <c r="G31" s="457"/>
      <c r="H31" s="458"/>
    </row>
    <row r="32" spans="2:8" ht="15.75" customHeight="1" x14ac:dyDescent="0.25">
      <c r="B32" s="456"/>
      <c r="C32" s="457"/>
      <c r="D32" s="457"/>
      <c r="E32" s="457"/>
      <c r="F32" s="457"/>
      <c r="G32" s="457"/>
      <c r="H32" s="458"/>
    </row>
    <row r="33" spans="2:8" ht="15.75" customHeight="1" x14ac:dyDescent="0.25">
      <c r="B33" s="456"/>
      <c r="C33" s="457"/>
      <c r="D33" s="457"/>
      <c r="E33" s="457"/>
      <c r="F33" s="457"/>
      <c r="G33" s="457"/>
      <c r="H33" s="458"/>
    </row>
    <row r="34" spans="2:8" ht="15.75" customHeight="1" x14ac:dyDescent="0.25">
      <c r="B34" s="456"/>
      <c r="C34" s="457"/>
      <c r="D34" s="457"/>
      <c r="E34" s="457"/>
      <c r="F34" s="457"/>
      <c r="G34" s="457"/>
      <c r="H34" s="458"/>
    </row>
    <row r="35" spans="2:8" ht="15.75" customHeight="1" x14ac:dyDescent="0.25">
      <c r="B35" s="456"/>
      <c r="C35" s="457"/>
      <c r="D35" s="457"/>
      <c r="E35" s="457"/>
      <c r="F35" s="457"/>
      <c r="G35" s="457"/>
      <c r="H35" s="458"/>
    </row>
    <row r="36" spans="2:8" ht="15.75" customHeight="1" thickBot="1" x14ac:dyDescent="0.3">
      <c r="B36" s="459"/>
      <c r="C36" s="460"/>
      <c r="D36" s="460"/>
      <c r="E36" s="460"/>
      <c r="F36" s="460"/>
      <c r="G36" s="460"/>
      <c r="H36" s="461"/>
    </row>
    <row r="37" spans="2:8" ht="7.5" customHeight="1" thickBot="1" x14ac:dyDescent="0.3">
      <c r="B37" s="6"/>
      <c r="C37" s="6"/>
      <c r="D37" s="8"/>
      <c r="E37" s="8"/>
      <c r="F37" s="8"/>
      <c r="G37" s="6"/>
      <c r="H37" s="6"/>
    </row>
    <row r="38" spans="2:8" ht="15.75" customHeight="1" thickBot="1" x14ac:dyDescent="0.3">
      <c r="B38" s="462" t="s">
        <v>0</v>
      </c>
      <c r="C38" s="463"/>
      <c r="D38" s="463"/>
      <c r="E38" s="463"/>
      <c r="F38" s="463"/>
      <c r="G38" s="463"/>
      <c r="H38" s="464"/>
    </row>
    <row r="39" spans="2:8" ht="15.75" customHeight="1" x14ac:dyDescent="0.25">
      <c r="B39" s="465"/>
      <c r="C39" s="466"/>
      <c r="D39" s="466"/>
      <c r="E39" s="466"/>
      <c r="F39" s="466"/>
      <c r="G39" s="466"/>
      <c r="H39" s="467"/>
    </row>
    <row r="40" spans="2:8" ht="15.75" customHeight="1" x14ac:dyDescent="0.25">
      <c r="B40" s="468"/>
      <c r="C40" s="469"/>
      <c r="D40" s="469"/>
      <c r="E40" s="469"/>
      <c r="F40" s="469"/>
      <c r="G40" s="469"/>
      <c r="H40" s="470"/>
    </row>
    <row r="41" spans="2:8" ht="15.75" customHeight="1" x14ac:dyDescent="0.25">
      <c r="B41" s="468"/>
      <c r="C41" s="469"/>
      <c r="D41" s="469"/>
      <c r="E41" s="469"/>
      <c r="F41" s="469"/>
      <c r="G41" s="469"/>
      <c r="H41" s="470"/>
    </row>
    <row r="42" spans="2:8" ht="15.75" customHeight="1" x14ac:dyDescent="0.25">
      <c r="B42" s="468"/>
      <c r="C42" s="469"/>
      <c r="D42" s="469"/>
      <c r="E42" s="469"/>
      <c r="F42" s="469"/>
      <c r="G42" s="469"/>
      <c r="H42" s="470"/>
    </row>
    <row r="43" spans="2:8" ht="15.75" customHeight="1" x14ac:dyDescent="0.25">
      <c r="B43" s="468"/>
      <c r="C43" s="469"/>
      <c r="D43" s="469"/>
      <c r="E43" s="469"/>
      <c r="F43" s="469"/>
      <c r="G43" s="469"/>
      <c r="H43" s="470"/>
    </row>
    <row r="44" spans="2:8" ht="15.75" customHeight="1" x14ac:dyDescent="0.25">
      <c r="B44" s="468"/>
      <c r="C44" s="469"/>
      <c r="D44" s="469"/>
      <c r="E44" s="469"/>
      <c r="F44" s="469"/>
      <c r="G44" s="469"/>
      <c r="H44" s="470"/>
    </row>
    <row r="45" spans="2:8" ht="15.75" customHeight="1" x14ac:dyDescent="0.25">
      <c r="B45" s="468"/>
      <c r="C45" s="469"/>
      <c r="D45" s="469"/>
      <c r="E45" s="469"/>
      <c r="F45" s="469"/>
      <c r="G45" s="469"/>
      <c r="H45" s="470"/>
    </row>
    <row r="46" spans="2:8" ht="15.75" customHeight="1" x14ac:dyDescent="0.25">
      <c r="B46" s="468"/>
      <c r="C46" s="469"/>
      <c r="D46" s="469"/>
      <c r="E46" s="469"/>
      <c r="F46" s="469"/>
      <c r="G46" s="469"/>
      <c r="H46" s="470"/>
    </row>
    <row r="47" spans="2:8" ht="15.75" customHeight="1" thickBot="1" x14ac:dyDescent="0.3">
      <c r="B47" s="471"/>
      <c r="C47" s="472"/>
      <c r="D47" s="472"/>
      <c r="E47" s="472"/>
      <c r="F47" s="472"/>
      <c r="G47" s="472"/>
      <c r="H47" s="473"/>
    </row>
  </sheetData>
  <mergeCells count="26">
    <mergeCell ref="B27:H27"/>
    <mergeCell ref="B28:H36"/>
    <mergeCell ref="B38:H38"/>
    <mergeCell ref="B39:H47"/>
    <mergeCell ref="B19:B21"/>
    <mergeCell ref="B23:B25"/>
    <mergeCell ref="D23:D25"/>
    <mergeCell ref="F23:F25"/>
    <mergeCell ref="H23:H25"/>
    <mergeCell ref="D19:D21"/>
    <mergeCell ref="F19:F21"/>
    <mergeCell ref="H19:H21"/>
    <mergeCell ref="D7:D9"/>
    <mergeCell ref="B7:B9"/>
    <mergeCell ref="F7:F9"/>
    <mergeCell ref="B1:H1"/>
    <mergeCell ref="B5:H5"/>
    <mergeCell ref="B3:D3"/>
    <mergeCell ref="E3:H3"/>
    <mergeCell ref="H7:H9"/>
    <mergeCell ref="B15:B17"/>
    <mergeCell ref="D15:H17"/>
    <mergeCell ref="F11:F13"/>
    <mergeCell ref="H11:H13"/>
    <mergeCell ref="B11:B13"/>
    <mergeCell ref="D11:D13"/>
  </mergeCells>
  <pageMargins left="0.25" right="0.25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L51"/>
  <sheetViews>
    <sheetView showGridLines="0" view="pageBreakPreview" zoomScale="130" zoomScaleNormal="100" zoomScaleSheetLayoutView="130" zoomScalePageLayoutView="140" workbookViewId="0">
      <selection activeCell="F29" sqref="F29:F30"/>
    </sheetView>
  </sheetViews>
  <sheetFormatPr baseColWidth="10" defaultRowHeight="15" x14ac:dyDescent="0.25"/>
  <cols>
    <col min="1" max="1" width="1.7109375" customWidth="1"/>
    <col min="3" max="3" width="1.7109375" customWidth="1"/>
    <col min="4" max="4" width="25" customWidth="1"/>
    <col min="5" max="5" width="1.28515625" customWidth="1"/>
    <col min="6" max="6" width="25" customWidth="1"/>
    <col min="7" max="7" width="1.140625" customWidth="1"/>
    <col min="8" max="8" width="25" customWidth="1"/>
    <col min="9" max="9" width="1.7109375" customWidth="1"/>
  </cols>
  <sheetData>
    <row r="1" spans="1:9" ht="19.5" thickBot="1" x14ac:dyDescent="0.35">
      <c r="A1" s="2"/>
      <c r="B1" s="444" t="s">
        <v>32</v>
      </c>
      <c r="C1" s="445"/>
      <c r="D1" s="445"/>
      <c r="E1" s="445"/>
      <c r="F1" s="445"/>
      <c r="G1" s="445"/>
      <c r="H1" s="446"/>
      <c r="I1" s="2"/>
    </row>
    <row r="2" spans="1:9" ht="7.5" customHeight="1" thickBot="1" x14ac:dyDescent="0.35">
      <c r="A2" s="2"/>
      <c r="B2" s="3"/>
      <c r="C2" s="3"/>
      <c r="D2" s="3"/>
      <c r="E2" s="3"/>
      <c r="F2" s="3"/>
      <c r="G2" s="3"/>
      <c r="H2" s="3"/>
      <c r="I2" s="2"/>
    </row>
    <row r="3" spans="1:9" ht="19.5" thickBot="1" x14ac:dyDescent="0.35">
      <c r="A3" s="2"/>
      <c r="B3" s="447" t="s">
        <v>33</v>
      </c>
      <c r="C3" s="448"/>
      <c r="D3" s="449"/>
      <c r="E3" s="398">
        <f>'Idenficación problemas'!E3</f>
        <v>0</v>
      </c>
      <c r="F3" s="399"/>
      <c r="G3" s="399"/>
      <c r="H3" s="400"/>
      <c r="I3" s="2"/>
    </row>
    <row r="4" spans="1:9" ht="7.5" customHeight="1" thickBot="1" x14ac:dyDescent="0.35">
      <c r="A4" s="2"/>
      <c r="B4" s="3"/>
      <c r="C4" s="3"/>
      <c r="D4" s="3"/>
      <c r="E4" s="3"/>
      <c r="F4" s="3"/>
      <c r="G4" s="3"/>
      <c r="H4" s="3"/>
      <c r="I4" s="2"/>
    </row>
    <row r="5" spans="1:9" ht="15.75" thickBot="1" x14ac:dyDescent="0.3">
      <c r="B5" s="444" t="s">
        <v>35</v>
      </c>
      <c r="C5" s="445"/>
      <c r="D5" s="445"/>
      <c r="E5" s="445"/>
      <c r="F5" s="445"/>
      <c r="G5" s="445"/>
      <c r="H5" s="446"/>
    </row>
    <row r="6" spans="1:9" ht="7.5" customHeight="1" thickBot="1" x14ac:dyDescent="0.3">
      <c r="B6" s="4"/>
      <c r="C6" s="4"/>
      <c r="D6" s="4"/>
      <c r="E6" s="3"/>
      <c r="F6" s="3"/>
      <c r="G6" s="3"/>
      <c r="H6" s="3"/>
    </row>
    <row r="7" spans="1:9" ht="34.5" thickBot="1" x14ac:dyDescent="0.3">
      <c r="A7" s="93"/>
      <c r="B7" s="95" t="s">
        <v>3</v>
      </c>
      <c r="C7" s="93"/>
      <c r="D7" s="96">
        <f>'Idenficación problemas'!D7</f>
        <v>0</v>
      </c>
      <c r="E7" s="89"/>
      <c r="F7" s="96">
        <f>'Idenficación problemas'!F7</f>
        <v>0</v>
      </c>
      <c r="G7" s="89"/>
      <c r="H7" s="96">
        <f>'Idenficación problemas'!H7</f>
        <v>0</v>
      </c>
      <c r="I7" s="90"/>
    </row>
    <row r="8" spans="1:9" s="50" customFormat="1" ht="7.5" customHeight="1" thickBot="1" x14ac:dyDescent="0.3">
      <c r="B8" s="83"/>
      <c r="C8" s="83"/>
      <c r="D8" s="86"/>
      <c r="E8" s="84"/>
      <c r="F8" s="85"/>
      <c r="G8" s="84"/>
      <c r="H8" s="85"/>
    </row>
    <row r="9" spans="1:9" ht="19.5" customHeight="1" x14ac:dyDescent="0.25">
      <c r="B9" s="441" t="s">
        <v>14</v>
      </c>
      <c r="C9" s="5"/>
      <c r="D9" s="510"/>
      <c r="E9" s="382"/>
      <c r="F9" s="510"/>
      <c r="G9" s="382"/>
      <c r="H9" s="512"/>
    </row>
    <row r="10" spans="1:9" ht="19.5" customHeight="1" thickBot="1" x14ac:dyDescent="0.3">
      <c r="B10" s="443"/>
      <c r="C10" s="5"/>
      <c r="D10" s="511"/>
      <c r="E10" s="382"/>
      <c r="F10" s="511"/>
      <c r="G10" s="382"/>
      <c r="H10" s="513"/>
    </row>
    <row r="11" spans="1:9" ht="7.5" customHeight="1" thickBot="1" x14ac:dyDescent="0.3">
      <c r="B11" s="315"/>
      <c r="C11" s="7"/>
      <c r="D11" s="6"/>
      <c r="E11" s="6"/>
      <c r="F11" s="6"/>
      <c r="G11" s="6"/>
      <c r="H11" s="6"/>
    </row>
    <row r="12" spans="1:9" s="89" customFormat="1" ht="23.25" thickBot="1" x14ac:dyDescent="0.25">
      <c r="B12" s="95" t="s">
        <v>2</v>
      </c>
      <c r="C12" s="88"/>
      <c r="D12" s="96">
        <f>'Idenficación problemas'!D11</f>
        <v>0</v>
      </c>
      <c r="F12" s="96">
        <f>'Idenficación problemas'!F11</f>
        <v>0</v>
      </c>
      <c r="H12" s="96">
        <f>'Idenficación problemas'!H11</f>
        <v>0</v>
      </c>
    </row>
    <row r="13" spans="1:9" s="50" customFormat="1" ht="7.5" customHeight="1" thickBot="1" x14ac:dyDescent="0.3">
      <c r="B13" s="83"/>
      <c r="C13" s="83"/>
      <c r="D13" s="86"/>
      <c r="E13" s="84"/>
      <c r="F13" s="85"/>
      <c r="G13" s="84"/>
      <c r="H13" s="85"/>
    </row>
    <row r="14" spans="1:9" ht="19.5" customHeight="1" x14ac:dyDescent="0.25">
      <c r="B14" s="435" t="s">
        <v>36</v>
      </c>
      <c r="C14" s="5"/>
      <c r="D14" s="432"/>
      <c r="E14" s="89"/>
      <c r="F14" s="432"/>
      <c r="G14" s="89"/>
      <c r="H14" s="432"/>
    </row>
    <row r="15" spans="1:9" ht="19.5" customHeight="1" thickBot="1" x14ac:dyDescent="0.3">
      <c r="B15" s="437"/>
      <c r="C15" s="5"/>
      <c r="D15" s="503"/>
      <c r="E15" s="381"/>
      <c r="F15" s="503"/>
      <c r="G15" s="89"/>
      <c r="H15" s="504"/>
    </row>
    <row r="16" spans="1:9" ht="7.5" customHeight="1" thickBot="1" x14ac:dyDescent="0.3">
      <c r="B16" s="315"/>
      <c r="C16" s="7"/>
      <c r="D16" s="8"/>
      <c r="E16" s="8"/>
      <c r="F16" s="8"/>
      <c r="G16" s="6"/>
      <c r="H16" s="6"/>
    </row>
    <row r="17" spans="2:12" s="89" customFormat="1" ht="21.75" customHeight="1" thickBot="1" x14ac:dyDescent="0.25">
      <c r="B17" s="95" t="s">
        <v>158</v>
      </c>
      <c r="C17" s="92"/>
      <c r="D17" s="494">
        <f>'Idenficación problemas'!D15</f>
        <v>0</v>
      </c>
      <c r="E17" s="495"/>
      <c r="F17" s="495"/>
      <c r="G17" s="495"/>
      <c r="H17" s="496"/>
    </row>
    <row r="18" spans="2:12" s="50" customFormat="1" ht="7.5" customHeight="1" thickBot="1" x14ac:dyDescent="0.3">
      <c r="B18" s="83"/>
      <c r="C18" s="83"/>
      <c r="D18" s="87"/>
      <c r="E18" s="87"/>
      <c r="F18" s="87"/>
      <c r="G18" s="87"/>
      <c r="H18" s="87"/>
    </row>
    <row r="19" spans="2:12" ht="15.75" customHeight="1" x14ac:dyDescent="0.25">
      <c r="B19" s="420" t="s">
        <v>37</v>
      </c>
      <c r="C19" s="9"/>
      <c r="D19" s="497"/>
      <c r="E19" s="498"/>
      <c r="F19" s="498"/>
      <c r="G19" s="498"/>
      <c r="H19" s="499"/>
    </row>
    <row r="20" spans="2:12" ht="15.75" customHeight="1" thickBot="1" x14ac:dyDescent="0.3">
      <c r="B20" s="422"/>
      <c r="C20" s="9"/>
      <c r="D20" s="500"/>
      <c r="E20" s="501"/>
      <c r="F20" s="501"/>
      <c r="G20" s="501"/>
      <c r="H20" s="502"/>
    </row>
    <row r="21" spans="2:12" ht="7.5" customHeight="1" thickBot="1" x14ac:dyDescent="0.3">
      <c r="B21" s="315"/>
      <c r="C21" s="7"/>
      <c r="D21" s="6"/>
      <c r="E21" s="6"/>
      <c r="F21" s="6"/>
      <c r="G21" s="6"/>
      <c r="H21" s="6"/>
    </row>
    <row r="22" spans="2:12" s="89" customFormat="1" ht="23.25" thickBot="1" x14ac:dyDescent="0.25">
      <c r="B22" s="95" t="s">
        <v>4</v>
      </c>
      <c r="C22" s="88"/>
      <c r="D22" s="96">
        <f>'Idenficación problemas'!D19</f>
        <v>0</v>
      </c>
      <c r="F22" s="96">
        <f>'Idenficación problemas'!F19</f>
        <v>0</v>
      </c>
      <c r="H22" s="96">
        <f>'Idenficación problemas'!H19</f>
        <v>0</v>
      </c>
    </row>
    <row r="23" spans="2:12" s="50" customFormat="1" ht="7.5" customHeight="1" thickBot="1" x14ac:dyDescent="0.3">
      <c r="B23" s="83"/>
      <c r="C23" s="83"/>
      <c r="D23" s="82"/>
      <c r="E23" s="84"/>
      <c r="F23" s="82"/>
      <c r="G23" s="84"/>
      <c r="H23" s="82"/>
    </row>
    <row r="24" spans="2:12" ht="19.5" customHeight="1" x14ac:dyDescent="0.25">
      <c r="B24" s="474" t="s">
        <v>38</v>
      </c>
      <c r="C24" s="5"/>
      <c r="D24" s="488"/>
      <c r="E24" s="6"/>
      <c r="F24" s="488"/>
      <c r="G24" s="6"/>
      <c r="H24" s="474"/>
    </row>
    <row r="25" spans="2:12" ht="19.5" customHeight="1" thickBot="1" x14ac:dyDescent="0.3">
      <c r="B25" s="476"/>
      <c r="C25" s="5"/>
      <c r="D25" s="509"/>
      <c r="E25" s="6"/>
      <c r="F25" s="509"/>
      <c r="G25" s="6"/>
      <c r="H25" s="476"/>
    </row>
    <row r="26" spans="2:12" ht="7.5" customHeight="1" thickBot="1" x14ac:dyDescent="0.3">
      <c r="B26" s="315"/>
      <c r="C26" s="7"/>
      <c r="D26" s="6"/>
      <c r="E26" s="6"/>
      <c r="F26" s="6"/>
      <c r="G26" s="6"/>
      <c r="H26" s="6"/>
    </row>
    <row r="27" spans="2:12" s="89" customFormat="1" ht="23.25" thickBot="1" x14ac:dyDescent="0.25">
      <c r="B27" s="95" t="s">
        <v>5</v>
      </c>
      <c r="C27" s="88"/>
      <c r="D27" s="97">
        <f>'Idenficación problemas'!D23</f>
        <v>0</v>
      </c>
      <c r="F27" s="97">
        <f>'Idenficación problemas'!F23</f>
        <v>0</v>
      </c>
      <c r="H27" s="97">
        <f>'Idenficación problemas'!H23</f>
        <v>0</v>
      </c>
      <c r="J27" s="91"/>
      <c r="K27" s="91"/>
      <c r="L27" s="91"/>
    </row>
    <row r="28" spans="2:12" s="50" customFormat="1" ht="7.5" customHeight="1" thickBot="1" x14ac:dyDescent="0.3">
      <c r="B28" s="83"/>
      <c r="C28" s="83"/>
      <c r="D28" s="85"/>
      <c r="E28" s="84"/>
      <c r="F28" s="85"/>
      <c r="G28" s="84"/>
      <c r="H28" s="85"/>
    </row>
    <row r="29" spans="2:12" ht="19.5" customHeight="1" x14ac:dyDescent="0.25">
      <c r="B29" s="477" t="s">
        <v>39</v>
      </c>
      <c r="C29" s="5"/>
      <c r="D29" s="505"/>
      <c r="E29" s="89"/>
      <c r="F29" s="505"/>
      <c r="G29" s="89"/>
      <c r="H29" s="507"/>
      <c r="J29" s="10"/>
      <c r="K29" s="10"/>
      <c r="L29" s="10"/>
    </row>
    <row r="30" spans="2:12" ht="19.5" customHeight="1" thickBot="1" x14ac:dyDescent="0.3">
      <c r="B30" s="479"/>
      <c r="C30" s="5"/>
      <c r="D30" s="506"/>
      <c r="E30" s="89"/>
      <c r="F30" s="506"/>
      <c r="G30" s="89"/>
      <c r="H30" s="508"/>
      <c r="J30" s="10"/>
      <c r="K30" s="10"/>
      <c r="L30" s="10"/>
    </row>
    <row r="31" spans="2:12" ht="7.5" customHeight="1" x14ac:dyDescent="0.25">
      <c r="B31" s="6"/>
      <c r="C31" s="6"/>
      <c r="D31" s="6"/>
      <c r="E31" s="6"/>
      <c r="F31" s="6"/>
      <c r="G31" s="6"/>
      <c r="H31" s="6"/>
      <c r="J31" s="10"/>
      <c r="K31" s="10"/>
      <c r="L31" s="10"/>
    </row>
    <row r="51" spans="2:8" x14ac:dyDescent="0.25">
      <c r="B51" s="12"/>
      <c r="C51" s="12"/>
      <c r="D51" s="12"/>
      <c r="E51" s="12"/>
      <c r="F51" s="12"/>
      <c r="G51" s="12"/>
      <c r="H51" s="12"/>
    </row>
  </sheetData>
  <mergeCells count="23">
    <mergeCell ref="B1:H1"/>
    <mergeCell ref="B3:D3"/>
    <mergeCell ref="E3:H3"/>
    <mergeCell ref="B5:H5"/>
    <mergeCell ref="B29:B30"/>
    <mergeCell ref="D29:D30"/>
    <mergeCell ref="F29:F30"/>
    <mergeCell ref="H29:H30"/>
    <mergeCell ref="B24:B25"/>
    <mergeCell ref="D24:D25"/>
    <mergeCell ref="F24:F25"/>
    <mergeCell ref="H24:H25"/>
    <mergeCell ref="B9:B10"/>
    <mergeCell ref="D9:D10"/>
    <mergeCell ref="F9:F10"/>
    <mergeCell ref="H9:H10"/>
    <mergeCell ref="B19:B20"/>
    <mergeCell ref="D17:H17"/>
    <mergeCell ref="D19:H20"/>
    <mergeCell ref="B14:B15"/>
    <mergeCell ref="D14:D15"/>
    <mergeCell ref="F14:F15"/>
    <mergeCell ref="H14:H15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32"/>
  <sheetViews>
    <sheetView showGridLines="0" view="pageBreakPreview" zoomScaleNormal="100" zoomScaleSheetLayoutView="100" workbookViewId="0">
      <selection activeCell="N7" sqref="N7"/>
    </sheetView>
  </sheetViews>
  <sheetFormatPr baseColWidth="10" defaultRowHeight="15" x14ac:dyDescent="0.25"/>
  <cols>
    <col min="1" max="1" width="1" customWidth="1"/>
    <col min="2" max="2" width="25" customWidth="1"/>
    <col min="3" max="3" width="22.7109375" customWidth="1"/>
    <col min="4" max="13" width="6.42578125" customWidth="1"/>
    <col min="14" max="14" width="18.85546875" customWidth="1"/>
    <col min="15" max="15" width="16.42578125" customWidth="1"/>
  </cols>
  <sheetData>
    <row r="1" spans="1:15" ht="15.75" thickBot="1" x14ac:dyDescent="0.3">
      <c r="B1" s="540" t="s">
        <v>13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B3" s="543" t="s">
        <v>6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5"/>
    </row>
    <row r="4" spans="1:15" ht="7.5" customHeight="1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5.5" customHeight="1" x14ac:dyDescent="0.25">
      <c r="B5" s="531" t="s">
        <v>50</v>
      </c>
      <c r="C5" s="554" t="s">
        <v>7</v>
      </c>
      <c r="D5" s="556" t="s">
        <v>8</v>
      </c>
      <c r="E5" s="514"/>
      <c r="F5" s="514"/>
      <c r="G5" s="514"/>
      <c r="H5" s="557"/>
      <c r="I5" s="514" t="s">
        <v>9</v>
      </c>
      <c r="J5" s="514"/>
      <c r="K5" s="514"/>
      <c r="L5" s="514"/>
      <c r="M5" s="515"/>
      <c r="N5" s="531" t="s">
        <v>10</v>
      </c>
      <c r="O5" s="531" t="s">
        <v>10</v>
      </c>
    </row>
    <row r="6" spans="1:15" ht="15.75" thickBot="1" x14ac:dyDescent="0.3">
      <c r="B6" s="532"/>
      <c r="C6" s="555"/>
      <c r="D6" s="16">
        <v>1</v>
      </c>
      <c r="E6" s="17">
        <v>2</v>
      </c>
      <c r="F6" s="17">
        <v>3</v>
      </c>
      <c r="G6" s="17">
        <v>4</v>
      </c>
      <c r="H6" s="18">
        <v>5</v>
      </c>
      <c r="I6" s="19">
        <v>1</v>
      </c>
      <c r="J6" s="17">
        <v>2</v>
      </c>
      <c r="K6" s="17">
        <v>3</v>
      </c>
      <c r="L6" s="17">
        <v>4</v>
      </c>
      <c r="M6" s="17">
        <v>5</v>
      </c>
      <c r="N6" s="532"/>
      <c r="O6" s="532"/>
    </row>
    <row r="7" spans="1:15" ht="18" customHeight="1" thickBot="1" x14ac:dyDescent="0.3">
      <c r="B7" s="20"/>
      <c r="C7" s="21"/>
      <c r="D7" s="22"/>
      <c r="E7" s="23"/>
      <c r="F7" s="23"/>
      <c r="G7" s="23"/>
      <c r="H7" s="24"/>
      <c r="I7" s="22"/>
      <c r="J7" s="23"/>
      <c r="K7" s="23"/>
      <c r="L7" s="23"/>
      <c r="M7" s="24"/>
      <c r="N7" s="25"/>
      <c r="O7" s="25"/>
    </row>
    <row r="8" spans="1:15" x14ac:dyDescent="0.25">
      <c r="B8" s="546" t="s">
        <v>11</v>
      </c>
      <c r="C8" s="533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5"/>
    </row>
    <row r="9" spans="1:15" ht="15.75" thickBot="1" x14ac:dyDescent="0.3">
      <c r="B9" s="547"/>
      <c r="C9" s="536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8"/>
    </row>
    <row r="10" spans="1:15" x14ac:dyDescent="0.25">
      <c r="B10" s="546" t="s">
        <v>12</v>
      </c>
      <c r="C10" s="539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5"/>
    </row>
    <row r="11" spans="1:15" ht="15.75" thickBot="1" x14ac:dyDescent="0.3">
      <c r="B11" s="547"/>
      <c r="C11" s="536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8"/>
    </row>
    <row r="12" spans="1:15" ht="7.5" customHeight="1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30" customHeight="1" thickBot="1" x14ac:dyDescent="0.3">
      <c r="B13" s="531" t="s">
        <v>50</v>
      </c>
      <c r="C13" s="552" t="s">
        <v>7</v>
      </c>
      <c r="D13" s="549" t="s">
        <v>8</v>
      </c>
      <c r="E13" s="550"/>
      <c r="F13" s="550"/>
      <c r="G13" s="550"/>
      <c r="H13" s="550"/>
      <c r="I13" s="549" t="s">
        <v>9</v>
      </c>
      <c r="J13" s="550"/>
      <c r="K13" s="550"/>
      <c r="L13" s="550"/>
      <c r="M13" s="551"/>
      <c r="N13" s="531" t="s">
        <v>10</v>
      </c>
      <c r="O13" s="531" t="s">
        <v>10</v>
      </c>
    </row>
    <row r="14" spans="1:15" ht="15.75" thickBot="1" x14ac:dyDescent="0.3">
      <c r="B14" s="532"/>
      <c r="C14" s="553"/>
      <c r="D14" s="26">
        <v>1</v>
      </c>
      <c r="E14" s="26">
        <v>2</v>
      </c>
      <c r="F14" s="26">
        <v>3</v>
      </c>
      <c r="G14" s="26">
        <v>4</v>
      </c>
      <c r="H14" s="27">
        <v>5</v>
      </c>
      <c r="I14" s="16">
        <v>1</v>
      </c>
      <c r="J14" s="17">
        <v>2</v>
      </c>
      <c r="K14" s="17">
        <v>3</v>
      </c>
      <c r="L14" s="17">
        <v>4</v>
      </c>
      <c r="M14" s="18">
        <v>5</v>
      </c>
      <c r="N14" s="532"/>
      <c r="O14" s="532"/>
    </row>
    <row r="15" spans="1:15" ht="18" customHeight="1" thickBot="1" x14ac:dyDescent="0.3">
      <c r="B15" s="28"/>
      <c r="C15" s="21"/>
      <c r="D15" s="29"/>
      <c r="E15" s="30"/>
      <c r="F15" s="30"/>
      <c r="G15" s="30"/>
      <c r="H15" s="31"/>
      <c r="I15" s="29"/>
      <c r="J15" s="30"/>
      <c r="K15" s="30"/>
      <c r="L15" s="30"/>
      <c r="M15" s="31"/>
      <c r="N15" s="25"/>
      <c r="O15" s="25"/>
    </row>
    <row r="16" spans="1:15" x14ac:dyDescent="0.25">
      <c r="A16" s="14"/>
      <c r="B16" s="546" t="s">
        <v>11</v>
      </c>
      <c r="C16" s="516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8"/>
    </row>
    <row r="17" spans="1:15" ht="15.75" thickBot="1" x14ac:dyDescent="0.3">
      <c r="A17" s="14"/>
      <c r="B17" s="547"/>
      <c r="C17" s="519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1"/>
    </row>
    <row r="18" spans="1:15" x14ac:dyDescent="0.25">
      <c r="A18" s="14"/>
      <c r="B18" s="548" t="s">
        <v>12</v>
      </c>
      <c r="C18" s="516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8"/>
    </row>
    <row r="19" spans="1:15" ht="15.75" thickBot="1" x14ac:dyDescent="0.3">
      <c r="A19" s="14"/>
      <c r="B19" s="547"/>
      <c r="C19" s="519"/>
      <c r="D19" s="520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1"/>
    </row>
    <row r="20" spans="1:15" ht="7.5" customHeight="1" thickBot="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thickBot="1" x14ac:dyDescent="0.3">
      <c r="B21" s="522" t="s">
        <v>784</v>
      </c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4"/>
    </row>
    <row r="22" spans="1:15" x14ac:dyDescent="0.25">
      <c r="B22" s="462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4"/>
    </row>
    <row r="23" spans="1:15" x14ac:dyDescent="0.25">
      <c r="B23" s="525"/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27"/>
    </row>
    <row r="24" spans="1:15" x14ac:dyDescent="0.25">
      <c r="B24" s="525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7"/>
    </row>
    <row r="25" spans="1:15" x14ac:dyDescent="0.25">
      <c r="B25" s="525"/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7"/>
    </row>
    <row r="26" spans="1:15" x14ac:dyDescent="0.25"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7"/>
    </row>
    <row r="27" spans="1:15" x14ac:dyDescent="0.25">
      <c r="B27" s="525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7"/>
    </row>
    <row r="28" spans="1:15" x14ac:dyDescent="0.25">
      <c r="B28" s="525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7"/>
    </row>
    <row r="29" spans="1:15" x14ac:dyDescent="0.25">
      <c r="B29" s="525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7"/>
    </row>
    <row r="30" spans="1:15" x14ac:dyDescent="0.25">
      <c r="B30" s="525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7"/>
    </row>
    <row r="31" spans="1:15" x14ac:dyDescent="0.25">
      <c r="B31" s="525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7"/>
    </row>
    <row r="32" spans="1:15" ht="15.75" thickBot="1" x14ac:dyDescent="0.3">
      <c r="B32" s="528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30"/>
    </row>
  </sheetData>
  <mergeCells count="24">
    <mergeCell ref="B1:O1"/>
    <mergeCell ref="B3:O3"/>
    <mergeCell ref="B16:B17"/>
    <mergeCell ref="B18:B19"/>
    <mergeCell ref="D13:H13"/>
    <mergeCell ref="I13:M13"/>
    <mergeCell ref="B13:B14"/>
    <mergeCell ref="C13:C14"/>
    <mergeCell ref="N13:N14"/>
    <mergeCell ref="B8:B9"/>
    <mergeCell ref="B10:B11"/>
    <mergeCell ref="C16:O17"/>
    <mergeCell ref="B5:B6"/>
    <mergeCell ref="C5:C6"/>
    <mergeCell ref="N5:N6"/>
    <mergeCell ref="D5:H5"/>
    <mergeCell ref="I5:M5"/>
    <mergeCell ref="C18:O19"/>
    <mergeCell ref="B21:O21"/>
    <mergeCell ref="B22:O32"/>
    <mergeCell ref="O5:O6"/>
    <mergeCell ref="O13:O14"/>
    <mergeCell ref="C8:O9"/>
    <mergeCell ref="C10:O11"/>
  </mergeCells>
  <pageMargins left="0.25" right="0.25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Hoja2!$A$2:$A$5</xm:f>
          </x14:formula1>
          <xm:sqref>C7 C15</xm:sqref>
        </x14:dataValidation>
        <x14:dataValidation type="list" allowBlank="1" showInputMessage="1" showErrorMessage="1" xr:uid="{00000000-0002-0000-0300-000001000000}">
          <x14:formula1>
            <xm:f>Hoja2!$B$2:$B$10</xm:f>
          </x14:formula1>
          <xm:sqref>N15:O15 N7:O7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I43"/>
  <sheetViews>
    <sheetView showGridLines="0" showRuler="0" view="pageBreakPreview" zoomScale="120" zoomScaleNormal="100" zoomScaleSheetLayoutView="120" zoomScalePageLayoutView="120" workbookViewId="0">
      <selection activeCell="B33" sqref="B33:I43"/>
    </sheetView>
  </sheetViews>
  <sheetFormatPr baseColWidth="10" defaultRowHeight="15" x14ac:dyDescent="0.25"/>
  <cols>
    <col min="1" max="1" width="1.85546875" customWidth="1"/>
  </cols>
  <sheetData>
    <row r="1" spans="2:9" ht="15.75" thickBot="1" x14ac:dyDescent="0.3">
      <c r="B1" s="444" t="s">
        <v>64</v>
      </c>
      <c r="C1" s="445"/>
      <c r="D1" s="445"/>
      <c r="E1" s="445"/>
      <c r="F1" s="445"/>
      <c r="G1" s="445"/>
      <c r="H1" s="445"/>
      <c r="I1" s="446"/>
    </row>
    <row r="2" spans="2:9" ht="7.5" customHeight="1" thickBot="1" x14ac:dyDescent="0.3">
      <c r="B2" s="3"/>
      <c r="C2" s="3"/>
      <c r="D2" s="3"/>
      <c r="E2" s="3"/>
      <c r="F2" s="3"/>
      <c r="G2" s="3"/>
      <c r="H2" s="3"/>
      <c r="I2" s="3"/>
    </row>
    <row r="3" spans="2:9" ht="15" customHeight="1" thickBot="1" x14ac:dyDescent="0.3">
      <c r="B3" s="558" t="s">
        <v>775</v>
      </c>
      <c r="C3" s="559"/>
      <c r="D3" s="559"/>
      <c r="E3" s="559"/>
      <c r="F3" s="559"/>
      <c r="G3" s="559"/>
      <c r="H3" s="559"/>
      <c r="I3" s="560"/>
    </row>
    <row r="4" spans="2:9" x14ac:dyDescent="0.25">
      <c r="B4" s="558"/>
      <c r="C4" s="559"/>
      <c r="D4" s="559"/>
      <c r="E4" s="559"/>
      <c r="F4" s="559"/>
      <c r="G4" s="559"/>
      <c r="H4" s="559"/>
      <c r="I4" s="560"/>
    </row>
    <row r="5" spans="2:9" x14ac:dyDescent="0.25">
      <c r="B5" s="561"/>
      <c r="C5" s="562"/>
      <c r="D5" s="562"/>
      <c r="E5" s="562"/>
      <c r="F5" s="562"/>
      <c r="G5" s="562"/>
      <c r="H5" s="562"/>
      <c r="I5" s="563"/>
    </row>
    <row r="6" spans="2:9" x14ac:dyDescent="0.25">
      <c r="B6" s="561"/>
      <c r="C6" s="562"/>
      <c r="D6" s="562"/>
      <c r="E6" s="562"/>
      <c r="F6" s="562"/>
      <c r="G6" s="562"/>
      <c r="H6" s="562"/>
      <c r="I6" s="563"/>
    </row>
    <row r="7" spans="2:9" x14ac:dyDescent="0.25">
      <c r="B7" s="561"/>
      <c r="C7" s="562"/>
      <c r="D7" s="562"/>
      <c r="E7" s="562"/>
      <c r="F7" s="562"/>
      <c r="G7" s="562"/>
      <c r="H7" s="562"/>
      <c r="I7" s="563"/>
    </row>
    <row r="8" spans="2:9" x14ac:dyDescent="0.25">
      <c r="B8" s="561"/>
      <c r="C8" s="562"/>
      <c r="D8" s="562"/>
      <c r="E8" s="562"/>
      <c r="F8" s="562"/>
      <c r="G8" s="562"/>
      <c r="H8" s="562"/>
      <c r="I8" s="563"/>
    </row>
    <row r="9" spans="2:9" x14ac:dyDescent="0.25">
      <c r="B9" s="561"/>
      <c r="C9" s="562"/>
      <c r="D9" s="562"/>
      <c r="E9" s="562"/>
      <c r="F9" s="562"/>
      <c r="G9" s="562"/>
      <c r="H9" s="562"/>
      <c r="I9" s="563"/>
    </row>
    <row r="10" spans="2:9" x14ac:dyDescent="0.25">
      <c r="B10" s="561"/>
      <c r="C10" s="562"/>
      <c r="D10" s="562"/>
      <c r="E10" s="562"/>
      <c r="F10" s="562"/>
      <c r="G10" s="562"/>
      <c r="H10" s="562"/>
      <c r="I10" s="563"/>
    </row>
    <row r="11" spans="2:9" x14ac:dyDescent="0.25">
      <c r="B11" s="561"/>
      <c r="C11" s="562"/>
      <c r="D11" s="562"/>
      <c r="E11" s="562"/>
      <c r="F11" s="562"/>
      <c r="G11" s="562"/>
      <c r="H11" s="562"/>
      <c r="I11" s="563"/>
    </row>
    <row r="12" spans="2:9" x14ac:dyDescent="0.25">
      <c r="B12" s="561"/>
      <c r="C12" s="562"/>
      <c r="D12" s="562"/>
      <c r="E12" s="562"/>
      <c r="F12" s="562"/>
      <c r="G12" s="562"/>
      <c r="H12" s="562"/>
      <c r="I12" s="563"/>
    </row>
    <row r="13" spans="2:9" x14ac:dyDescent="0.25">
      <c r="B13" s="561"/>
      <c r="C13" s="562"/>
      <c r="D13" s="562"/>
      <c r="E13" s="562"/>
      <c r="F13" s="562"/>
      <c r="G13" s="562"/>
      <c r="H13" s="562"/>
      <c r="I13" s="563"/>
    </row>
    <row r="14" spans="2:9" x14ac:dyDescent="0.25">
      <c r="B14" s="561"/>
      <c r="C14" s="562"/>
      <c r="D14" s="562"/>
      <c r="E14" s="562"/>
      <c r="F14" s="562"/>
      <c r="G14" s="562"/>
      <c r="H14" s="562"/>
      <c r="I14" s="563"/>
    </row>
    <row r="15" spans="2:9" ht="15.75" thickBot="1" x14ac:dyDescent="0.3">
      <c r="B15" s="564"/>
      <c r="C15" s="565"/>
      <c r="D15" s="565"/>
      <c r="E15" s="565"/>
      <c r="F15" s="565"/>
      <c r="G15" s="565"/>
      <c r="H15" s="565"/>
      <c r="I15" s="566"/>
    </row>
    <row r="16" spans="2:9" ht="6.75" customHeight="1" thickBot="1" x14ac:dyDescent="0.3">
      <c r="B16" s="6"/>
      <c r="C16" s="6"/>
      <c r="D16" s="6"/>
      <c r="E16" s="6"/>
      <c r="F16" s="6"/>
      <c r="G16" s="6"/>
      <c r="H16" s="6"/>
      <c r="I16" s="6"/>
    </row>
    <row r="17" spans="2:9" ht="15.75" customHeight="1" x14ac:dyDescent="0.25">
      <c r="B17" s="558" t="s">
        <v>159</v>
      </c>
      <c r="C17" s="559"/>
      <c r="D17" s="559"/>
      <c r="E17" s="559"/>
      <c r="F17" s="559"/>
      <c r="G17" s="559"/>
      <c r="H17" s="559"/>
      <c r="I17" s="560"/>
    </row>
    <row r="18" spans="2:9" ht="15.75" thickBot="1" x14ac:dyDescent="0.3">
      <c r="B18" s="561"/>
      <c r="C18" s="562"/>
      <c r="D18" s="562"/>
      <c r="E18" s="562"/>
      <c r="F18" s="562"/>
      <c r="G18" s="562"/>
      <c r="H18" s="562"/>
      <c r="I18" s="563"/>
    </row>
    <row r="19" spans="2:9" x14ac:dyDescent="0.25">
      <c r="B19" s="558"/>
      <c r="C19" s="559"/>
      <c r="D19" s="559"/>
      <c r="E19" s="559"/>
      <c r="F19" s="559"/>
      <c r="G19" s="559"/>
      <c r="H19" s="559"/>
      <c r="I19" s="560"/>
    </row>
    <row r="20" spans="2:9" x14ac:dyDescent="0.25">
      <c r="B20" s="561"/>
      <c r="C20" s="562"/>
      <c r="D20" s="562"/>
      <c r="E20" s="562"/>
      <c r="F20" s="562"/>
      <c r="G20" s="562"/>
      <c r="H20" s="562"/>
      <c r="I20" s="563"/>
    </row>
    <row r="21" spans="2:9" x14ac:dyDescent="0.25">
      <c r="B21" s="561"/>
      <c r="C21" s="562"/>
      <c r="D21" s="562"/>
      <c r="E21" s="562"/>
      <c r="F21" s="562"/>
      <c r="G21" s="562"/>
      <c r="H21" s="562"/>
      <c r="I21" s="563"/>
    </row>
    <row r="22" spans="2:9" x14ac:dyDescent="0.25">
      <c r="B22" s="561"/>
      <c r="C22" s="562"/>
      <c r="D22" s="562"/>
      <c r="E22" s="562"/>
      <c r="F22" s="562"/>
      <c r="G22" s="562"/>
      <c r="H22" s="562"/>
      <c r="I22" s="563"/>
    </row>
    <row r="23" spans="2:9" x14ac:dyDescent="0.25">
      <c r="B23" s="561"/>
      <c r="C23" s="562"/>
      <c r="D23" s="562"/>
      <c r="E23" s="562"/>
      <c r="F23" s="562"/>
      <c r="G23" s="562"/>
      <c r="H23" s="562"/>
      <c r="I23" s="563"/>
    </row>
    <row r="24" spans="2:9" x14ac:dyDescent="0.25">
      <c r="B24" s="561"/>
      <c r="C24" s="562"/>
      <c r="D24" s="562"/>
      <c r="E24" s="562"/>
      <c r="F24" s="562"/>
      <c r="G24" s="562"/>
      <c r="H24" s="562"/>
      <c r="I24" s="563"/>
    </row>
    <row r="25" spans="2:9" x14ac:dyDescent="0.25">
      <c r="B25" s="561"/>
      <c r="C25" s="562"/>
      <c r="D25" s="562"/>
      <c r="E25" s="562"/>
      <c r="F25" s="562"/>
      <c r="G25" s="562"/>
      <c r="H25" s="562"/>
      <c r="I25" s="563"/>
    </row>
    <row r="26" spans="2:9" x14ac:dyDescent="0.25">
      <c r="B26" s="561"/>
      <c r="C26" s="562"/>
      <c r="D26" s="562"/>
      <c r="E26" s="562"/>
      <c r="F26" s="562"/>
      <c r="G26" s="562"/>
      <c r="H26" s="562"/>
      <c r="I26" s="563"/>
    </row>
    <row r="27" spans="2:9" x14ac:dyDescent="0.25">
      <c r="B27" s="561"/>
      <c r="C27" s="562"/>
      <c r="D27" s="562"/>
      <c r="E27" s="562"/>
      <c r="F27" s="562"/>
      <c r="G27" s="562"/>
      <c r="H27" s="562"/>
      <c r="I27" s="563"/>
    </row>
    <row r="28" spans="2:9" x14ac:dyDescent="0.25">
      <c r="B28" s="561"/>
      <c r="C28" s="562"/>
      <c r="D28" s="562"/>
      <c r="E28" s="562"/>
      <c r="F28" s="562"/>
      <c r="G28" s="562"/>
      <c r="H28" s="562"/>
      <c r="I28" s="563"/>
    </row>
    <row r="29" spans="2:9" ht="15.75" thickBot="1" x14ac:dyDescent="0.3">
      <c r="B29" s="564"/>
      <c r="C29" s="565"/>
      <c r="D29" s="565"/>
      <c r="E29" s="565"/>
      <c r="F29" s="565"/>
      <c r="G29" s="565"/>
      <c r="H29" s="565"/>
      <c r="I29" s="566"/>
    </row>
    <row r="30" spans="2:9" ht="7.5" customHeight="1" thickBot="1" x14ac:dyDescent="0.3">
      <c r="B30" s="51"/>
      <c r="C30" s="51"/>
      <c r="D30" s="51"/>
      <c r="E30" s="51"/>
      <c r="F30" s="51"/>
      <c r="G30" s="51"/>
      <c r="H30" s="51"/>
      <c r="I30" s="51"/>
    </row>
    <row r="31" spans="2:9" ht="15" customHeight="1" x14ac:dyDescent="0.25">
      <c r="B31" s="558" t="s">
        <v>160</v>
      </c>
      <c r="C31" s="559"/>
      <c r="D31" s="559"/>
      <c r="E31" s="559"/>
      <c r="F31" s="559"/>
      <c r="G31" s="559"/>
      <c r="H31" s="559"/>
      <c r="I31" s="560"/>
    </row>
    <row r="32" spans="2:9" ht="15.75" thickBot="1" x14ac:dyDescent="0.3">
      <c r="B32" s="561"/>
      <c r="C32" s="562"/>
      <c r="D32" s="562"/>
      <c r="E32" s="562"/>
      <c r="F32" s="562"/>
      <c r="G32" s="562"/>
      <c r="H32" s="562"/>
      <c r="I32" s="563"/>
    </row>
    <row r="33" spans="2:9" ht="15" customHeight="1" x14ac:dyDescent="0.25">
      <c r="B33" s="558"/>
      <c r="C33" s="559"/>
      <c r="D33" s="559"/>
      <c r="E33" s="559"/>
      <c r="F33" s="559"/>
      <c r="G33" s="559"/>
      <c r="H33" s="559"/>
      <c r="I33" s="560"/>
    </row>
    <row r="34" spans="2:9" x14ac:dyDescent="0.25">
      <c r="B34" s="561"/>
      <c r="C34" s="562"/>
      <c r="D34" s="562"/>
      <c r="E34" s="562"/>
      <c r="F34" s="562"/>
      <c r="G34" s="562"/>
      <c r="H34" s="562"/>
      <c r="I34" s="563"/>
    </row>
    <row r="35" spans="2:9" x14ac:dyDescent="0.25">
      <c r="B35" s="561"/>
      <c r="C35" s="562"/>
      <c r="D35" s="562"/>
      <c r="E35" s="562"/>
      <c r="F35" s="562"/>
      <c r="G35" s="562"/>
      <c r="H35" s="562"/>
      <c r="I35" s="563"/>
    </row>
    <row r="36" spans="2:9" x14ac:dyDescent="0.25">
      <c r="B36" s="561"/>
      <c r="C36" s="562"/>
      <c r="D36" s="562"/>
      <c r="E36" s="562"/>
      <c r="F36" s="562"/>
      <c r="G36" s="562"/>
      <c r="H36" s="562"/>
      <c r="I36" s="563"/>
    </row>
    <row r="37" spans="2:9" x14ac:dyDescent="0.25">
      <c r="B37" s="561"/>
      <c r="C37" s="562"/>
      <c r="D37" s="562"/>
      <c r="E37" s="562"/>
      <c r="F37" s="562"/>
      <c r="G37" s="562"/>
      <c r="H37" s="562"/>
      <c r="I37" s="563"/>
    </row>
    <row r="38" spans="2:9" x14ac:dyDescent="0.25">
      <c r="B38" s="561"/>
      <c r="C38" s="562"/>
      <c r="D38" s="562"/>
      <c r="E38" s="562"/>
      <c r="F38" s="562"/>
      <c r="G38" s="562"/>
      <c r="H38" s="562"/>
      <c r="I38" s="563"/>
    </row>
    <row r="39" spans="2:9" x14ac:dyDescent="0.25">
      <c r="B39" s="561"/>
      <c r="C39" s="562"/>
      <c r="D39" s="562"/>
      <c r="E39" s="562"/>
      <c r="F39" s="562"/>
      <c r="G39" s="562"/>
      <c r="H39" s="562"/>
      <c r="I39" s="563"/>
    </row>
    <row r="40" spans="2:9" x14ac:dyDescent="0.25">
      <c r="B40" s="561"/>
      <c r="C40" s="562"/>
      <c r="D40" s="562"/>
      <c r="E40" s="562"/>
      <c r="F40" s="562"/>
      <c r="G40" s="562"/>
      <c r="H40" s="562"/>
      <c r="I40" s="563"/>
    </row>
    <row r="41" spans="2:9" x14ac:dyDescent="0.25">
      <c r="B41" s="561"/>
      <c r="C41" s="562"/>
      <c r="D41" s="562"/>
      <c r="E41" s="562"/>
      <c r="F41" s="562"/>
      <c r="G41" s="562"/>
      <c r="H41" s="562"/>
      <c r="I41" s="563"/>
    </row>
    <row r="42" spans="2:9" x14ac:dyDescent="0.25">
      <c r="B42" s="561"/>
      <c r="C42" s="562"/>
      <c r="D42" s="562"/>
      <c r="E42" s="562"/>
      <c r="F42" s="562"/>
      <c r="G42" s="562"/>
      <c r="H42" s="562"/>
      <c r="I42" s="563"/>
    </row>
    <row r="43" spans="2:9" ht="15.75" thickBot="1" x14ac:dyDescent="0.3">
      <c r="B43" s="564"/>
      <c r="C43" s="565"/>
      <c r="D43" s="565"/>
      <c r="E43" s="565"/>
      <c r="F43" s="565"/>
      <c r="G43" s="565"/>
      <c r="H43" s="565"/>
      <c r="I43" s="566"/>
    </row>
  </sheetData>
  <mergeCells count="7">
    <mergeCell ref="B33:I43"/>
    <mergeCell ref="B1:I1"/>
    <mergeCell ref="B3:I3"/>
    <mergeCell ref="B4:I15"/>
    <mergeCell ref="B17:I18"/>
    <mergeCell ref="B19:I29"/>
    <mergeCell ref="B31:I32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00CC"/>
  </sheetPr>
  <dimension ref="B1:I50"/>
  <sheetViews>
    <sheetView showGridLines="0" tabSelected="1" view="pageBreakPreview" zoomScaleNormal="100" zoomScaleSheetLayoutView="100" zoomScalePageLayoutView="120" workbookViewId="0">
      <selection activeCell="B25" sqref="B25:B36"/>
    </sheetView>
  </sheetViews>
  <sheetFormatPr baseColWidth="10" defaultRowHeight="15" x14ac:dyDescent="0.25"/>
  <cols>
    <col min="1" max="1" width="1.140625" customWidth="1"/>
    <col min="2" max="2" width="20.140625" customWidth="1"/>
    <col min="3" max="3" width="17" customWidth="1"/>
    <col min="4" max="4" width="23.42578125" customWidth="1"/>
    <col min="5" max="5" width="22.28515625" bestFit="1" customWidth="1"/>
    <col min="6" max="6" width="11.28515625" bestFit="1" customWidth="1"/>
    <col min="7" max="9" width="11.7109375" customWidth="1"/>
  </cols>
  <sheetData>
    <row r="1" spans="2:9" ht="15.75" thickBot="1" x14ac:dyDescent="0.3"/>
    <row r="2" spans="2:9" ht="15.75" thickBot="1" x14ac:dyDescent="0.3">
      <c r="B2" s="572" t="s">
        <v>30</v>
      </c>
      <c r="C2" s="573"/>
      <c r="D2" s="573"/>
      <c r="E2" s="573"/>
      <c r="F2" s="573"/>
      <c r="G2" s="573"/>
      <c r="H2" s="573"/>
      <c r="I2" s="574"/>
    </row>
    <row r="3" spans="2:9" ht="7.5" customHeight="1" thickBot="1" x14ac:dyDescent="0.3">
      <c r="B3" s="105"/>
      <c r="C3" s="105"/>
      <c r="D3" s="105"/>
      <c r="E3" s="105"/>
      <c r="F3" s="105"/>
      <c r="G3" s="105"/>
      <c r="H3" s="106"/>
      <c r="I3" s="106"/>
    </row>
    <row r="4" spans="2:9" ht="15.75" thickBot="1" x14ac:dyDescent="0.3">
      <c r="B4" s="101" t="s">
        <v>206</v>
      </c>
      <c r="C4" s="103" t="s">
        <v>218</v>
      </c>
      <c r="D4" s="104" t="s">
        <v>219</v>
      </c>
      <c r="E4" s="104" t="s">
        <v>220</v>
      </c>
      <c r="F4" s="567" t="s">
        <v>221</v>
      </c>
      <c r="G4" s="568"/>
      <c r="H4" s="593" t="s">
        <v>29</v>
      </c>
      <c r="I4" s="594"/>
    </row>
    <row r="5" spans="2:9" x14ac:dyDescent="0.25">
      <c r="B5" s="102"/>
      <c r="C5" s="323"/>
      <c r="D5" s="324"/>
      <c r="E5" s="324"/>
      <c r="F5" s="602"/>
      <c r="G5" s="603"/>
      <c r="H5" s="595">
        <f>SUM(C5:F5)</f>
        <v>0</v>
      </c>
      <c r="I5" s="596"/>
    </row>
    <row r="6" spans="2:9" x14ac:dyDescent="0.25">
      <c r="B6" s="322"/>
      <c r="C6" s="325"/>
      <c r="D6" s="326"/>
      <c r="E6" s="327"/>
      <c r="F6" s="604"/>
      <c r="G6" s="605"/>
      <c r="H6" s="597">
        <f>SUM(C6:F6)</f>
        <v>0</v>
      </c>
      <c r="I6" s="598"/>
    </row>
    <row r="7" spans="2:9" ht="15.75" thickBot="1" x14ac:dyDescent="0.3">
      <c r="B7" s="321"/>
      <c r="C7" s="328"/>
      <c r="D7" s="329"/>
      <c r="E7" s="330"/>
      <c r="F7" s="587"/>
      <c r="G7" s="588"/>
      <c r="H7" s="589">
        <f>SUM(C7:F7)</f>
        <v>0</v>
      </c>
      <c r="I7" s="590"/>
    </row>
    <row r="8" spans="2:9" ht="15.75" thickBot="1" x14ac:dyDescent="0.3">
      <c r="B8" s="331" t="s">
        <v>225</v>
      </c>
      <c r="C8" s="332">
        <f t="shared" ref="C8:D8" si="0">SUM(C5:C7)</f>
        <v>0</v>
      </c>
      <c r="D8" s="332">
        <f t="shared" si="0"/>
        <v>0</v>
      </c>
      <c r="E8" s="332">
        <f>SUM(E5:E7)</f>
        <v>0</v>
      </c>
      <c r="F8" s="591">
        <f>SUM(F5:G7)</f>
        <v>0</v>
      </c>
      <c r="G8" s="592"/>
      <c r="H8" s="599">
        <f>SUM(H5:I7)</f>
        <v>0</v>
      </c>
      <c r="I8" s="600"/>
    </row>
    <row r="9" spans="2:9" ht="7.5" customHeight="1" thickBot="1" x14ac:dyDescent="0.3">
      <c r="B9" s="318"/>
      <c r="C9" s="319"/>
      <c r="D9" s="319"/>
      <c r="E9" s="319"/>
      <c r="F9" s="320"/>
      <c r="G9" s="134"/>
      <c r="H9" s="320"/>
      <c r="I9" s="134"/>
    </row>
    <row r="10" spans="2:9" ht="15.75" thickBot="1" x14ac:dyDescent="0.3">
      <c r="B10" s="107" t="s">
        <v>133</v>
      </c>
      <c r="C10" s="606">
        <f>'Identificación Objetivos.'!D19</f>
        <v>0</v>
      </c>
      <c r="D10" s="607"/>
      <c r="E10" s="607"/>
      <c r="F10" s="607"/>
      <c r="G10" s="607"/>
      <c r="H10" s="607"/>
      <c r="I10" s="608"/>
    </row>
    <row r="11" spans="2:9" ht="15.75" thickBot="1" x14ac:dyDescent="0.3">
      <c r="B11" s="611" t="s">
        <v>134</v>
      </c>
      <c r="C11" s="613" t="s">
        <v>16</v>
      </c>
      <c r="D11" s="615" t="s">
        <v>135</v>
      </c>
      <c r="E11" s="615" t="s">
        <v>136</v>
      </c>
      <c r="F11" s="572" t="s">
        <v>223</v>
      </c>
      <c r="G11" s="573"/>
      <c r="H11" s="573"/>
      <c r="I11" s="574"/>
    </row>
    <row r="12" spans="2:9" ht="15.75" thickBot="1" x14ac:dyDescent="0.3">
      <c r="B12" s="612"/>
      <c r="C12" s="614"/>
      <c r="D12" s="616"/>
      <c r="E12" s="616"/>
      <c r="F12" s="108" t="s">
        <v>218</v>
      </c>
      <c r="G12" s="108" t="s">
        <v>219</v>
      </c>
      <c r="H12" s="108" t="s">
        <v>220</v>
      </c>
      <c r="I12" s="108" t="s">
        <v>221</v>
      </c>
    </row>
    <row r="13" spans="2:9" x14ac:dyDescent="0.25">
      <c r="B13" s="569">
        <f>'Identificación Objetivos.'!D24</f>
        <v>0</v>
      </c>
      <c r="C13" s="575">
        <f>'Articulación y Población'!C5</f>
        <v>0</v>
      </c>
      <c r="D13" s="578"/>
      <c r="E13" s="109"/>
      <c r="F13" s="130"/>
      <c r="G13" s="130"/>
      <c r="H13" s="130"/>
      <c r="I13" s="130"/>
    </row>
    <row r="14" spans="2:9" x14ac:dyDescent="0.25">
      <c r="B14" s="570"/>
      <c r="C14" s="576"/>
      <c r="D14" s="579"/>
      <c r="E14" s="113"/>
      <c r="F14" s="114"/>
      <c r="G14" s="115"/>
      <c r="H14" s="115"/>
      <c r="I14" s="116"/>
    </row>
    <row r="15" spans="2:9" x14ac:dyDescent="0.25">
      <c r="B15" s="570"/>
      <c r="C15" s="576"/>
      <c r="D15" s="579"/>
      <c r="E15" s="113"/>
      <c r="F15" s="114"/>
      <c r="G15" s="115"/>
      <c r="H15" s="115"/>
      <c r="I15" s="116"/>
    </row>
    <row r="16" spans="2:9" ht="15.75" thickBot="1" x14ac:dyDescent="0.3">
      <c r="B16" s="570"/>
      <c r="C16" s="576"/>
      <c r="D16" s="580"/>
      <c r="E16" s="117"/>
      <c r="F16" s="127"/>
      <c r="G16" s="128"/>
      <c r="H16" s="128"/>
      <c r="I16" s="129"/>
    </row>
    <row r="17" spans="2:9" x14ac:dyDescent="0.25">
      <c r="B17" s="570"/>
      <c r="C17" s="576"/>
      <c r="D17" s="581"/>
      <c r="E17" s="109"/>
      <c r="F17" s="130"/>
      <c r="G17" s="130"/>
      <c r="H17" s="130"/>
      <c r="I17" s="130"/>
    </row>
    <row r="18" spans="2:9" x14ac:dyDescent="0.25">
      <c r="B18" s="570"/>
      <c r="C18" s="576"/>
      <c r="D18" s="582"/>
      <c r="E18" s="113"/>
      <c r="F18" s="131"/>
      <c r="G18" s="115"/>
      <c r="H18" s="115"/>
      <c r="I18" s="116"/>
    </row>
    <row r="19" spans="2:9" x14ac:dyDescent="0.25">
      <c r="B19" s="570"/>
      <c r="C19" s="576"/>
      <c r="D19" s="582"/>
      <c r="E19" s="113"/>
      <c r="F19" s="131"/>
      <c r="G19" s="115"/>
      <c r="H19" s="115"/>
      <c r="I19" s="116"/>
    </row>
    <row r="20" spans="2:9" ht="15.75" thickBot="1" x14ac:dyDescent="0.3">
      <c r="B20" s="570"/>
      <c r="C20" s="576"/>
      <c r="D20" s="583"/>
      <c r="E20" s="117"/>
      <c r="F20" s="132"/>
      <c r="G20" s="128"/>
      <c r="H20" s="128"/>
      <c r="I20" s="129"/>
    </row>
    <row r="21" spans="2:9" x14ac:dyDescent="0.25">
      <c r="B21" s="570"/>
      <c r="C21" s="576"/>
      <c r="D21" s="584"/>
      <c r="E21" s="109"/>
      <c r="F21" s="130"/>
      <c r="G21" s="130"/>
      <c r="H21" s="130"/>
      <c r="I21" s="130"/>
    </row>
    <row r="22" spans="2:9" x14ac:dyDescent="0.25">
      <c r="B22" s="570"/>
      <c r="C22" s="576"/>
      <c r="D22" s="585"/>
      <c r="E22" s="113"/>
      <c r="F22" s="114"/>
      <c r="G22" s="115"/>
      <c r="H22" s="115"/>
      <c r="I22" s="116"/>
    </row>
    <row r="23" spans="2:9" x14ac:dyDescent="0.25">
      <c r="B23" s="570"/>
      <c r="C23" s="576"/>
      <c r="D23" s="585"/>
      <c r="E23" s="113"/>
      <c r="F23" s="114"/>
      <c r="G23" s="115"/>
      <c r="H23" s="115"/>
      <c r="I23" s="116"/>
    </row>
    <row r="24" spans="2:9" ht="15.75" thickBot="1" x14ac:dyDescent="0.3">
      <c r="B24" s="571"/>
      <c r="C24" s="577"/>
      <c r="D24" s="586"/>
      <c r="E24" s="117"/>
      <c r="F24" s="118"/>
      <c r="G24" s="119"/>
      <c r="H24" s="119"/>
      <c r="I24" s="120"/>
    </row>
    <row r="25" spans="2:9" x14ac:dyDescent="0.25">
      <c r="B25" s="569">
        <f>'Identificación Objetivos.'!F24</f>
        <v>0</v>
      </c>
      <c r="C25" s="575"/>
      <c r="D25" s="581"/>
      <c r="E25" s="109"/>
      <c r="F25" s="130"/>
      <c r="G25" s="130"/>
      <c r="H25" s="130"/>
      <c r="I25" s="130"/>
    </row>
    <row r="26" spans="2:9" x14ac:dyDescent="0.25">
      <c r="B26" s="570"/>
      <c r="C26" s="576"/>
      <c r="D26" s="585"/>
      <c r="E26" s="113"/>
      <c r="F26" s="114"/>
      <c r="G26" s="115"/>
      <c r="H26" s="115"/>
      <c r="I26" s="116"/>
    </row>
    <row r="27" spans="2:9" x14ac:dyDescent="0.25">
      <c r="B27" s="570"/>
      <c r="C27" s="576"/>
      <c r="D27" s="585"/>
      <c r="E27" s="113"/>
      <c r="F27" s="114"/>
      <c r="G27" s="115"/>
      <c r="H27" s="115"/>
      <c r="I27" s="116"/>
    </row>
    <row r="28" spans="2:9" ht="15.75" thickBot="1" x14ac:dyDescent="0.3">
      <c r="B28" s="570"/>
      <c r="C28" s="576"/>
      <c r="D28" s="586"/>
      <c r="E28" s="117"/>
      <c r="F28" s="127"/>
      <c r="G28" s="128"/>
      <c r="H28" s="128"/>
      <c r="I28" s="129"/>
    </row>
    <row r="29" spans="2:9" x14ac:dyDescent="0.25">
      <c r="B29" s="570"/>
      <c r="C29" s="576"/>
      <c r="D29" s="584"/>
      <c r="E29" s="109"/>
      <c r="F29" s="130"/>
      <c r="G29" s="130"/>
      <c r="H29" s="130"/>
      <c r="I29" s="130"/>
    </row>
    <row r="30" spans="2:9" x14ac:dyDescent="0.25">
      <c r="B30" s="570"/>
      <c r="C30" s="576"/>
      <c r="D30" s="582"/>
      <c r="E30" s="113"/>
      <c r="F30" s="114"/>
      <c r="G30" s="115"/>
      <c r="H30" s="115"/>
      <c r="I30" s="116"/>
    </row>
    <row r="31" spans="2:9" x14ac:dyDescent="0.25">
      <c r="B31" s="570"/>
      <c r="C31" s="576"/>
      <c r="D31" s="582"/>
      <c r="E31" s="113"/>
      <c r="F31" s="114"/>
      <c r="G31" s="115"/>
      <c r="H31" s="115"/>
      <c r="I31" s="116"/>
    </row>
    <row r="32" spans="2:9" ht="15.75" thickBot="1" x14ac:dyDescent="0.3">
      <c r="B32" s="570"/>
      <c r="C32" s="576"/>
      <c r="D32" s="623"/>
      <c r="E32" s="121"/>
      <c r="F32" s="118"/>
      <c r="G32" s="119"/>
      <c r="H32" s="119"/>
      <c r="I32" s="120"/>
    </row>
    <row r="33" spans="2:9" x14ac:dyDescent="0.25">
      <c r="B33" s="570"/>
      <c r="C33" s="576"/>
      <c r="D33" s="601"/>
      <c r="E33" s="109"/>
      <c r="F33" s="110"/>
      <c r="G33" s="111"/>
      <c r="H33" s="111"/>
      <c r="I33" s="112"/>
    </row>
    <row r="34" spans="2:9" x14ac:dyDescent="0.25">
      <c r="B34" s="570"/>
      <c r="C34" s="576"/>
      <c r="D34" s="582"/>
      <c r="E34" s="113"/>
      <c r="F34" s="114"/>
      <c r="G34" s="115"/>
      <c r="H34" s="115"/>
      <c r="I34" s="116"/>
    </row>
    <row r="35" spans="2:9" x14ac:dyDescent="0.25">
      <c r="B35" s="570"/>
      <c r="C35" s="576"/>
      <c r="D35" s="582"/>
      <c r="E35" s="113"/>
      <c r="F35" s="114"/>
      <c r="G35" s="115"/>
      <c r="H35" s="115"/>
      <c r="I35" s="116"/>
    </row>
    <row r="36" spans="2:9" ht="15.75" thickBot="1" x14ac:dyDescent="0.3">
      <c r="B36" s="571"/>
      <c r="C36" s="577"/>
      <c r="D36" s="583"/>
      <c r="E36" s="117"/>
      <c r="F36" s="127"/>
      <c r="G36" s="128"/>
      <c r="H36" s="128"/>
      <c r="I36" s="129"/>
    </row>
    <row r="37" spans="2:9" x14ac:dyDescent="0.25">
      <c r="B37" s="617">
        <f>'Identificación Objetivos.'!H24</f>
        <v>0</v>
      </c>
      <c r="C37" s="620"/>
      <c r="D37" s="601"/>
      <c r="E37" s="109"/>
      <c r="F37" s="110"/>
      <c r="G37" s="111"/>
      <c r="H37" s="111"/>
      <c r="I37" s="112"/>
    </row>
    <row r="38" spans="2:9" x14ac:dyDescent="0.25">
      <c r="B38" s="618"/>
      <c r="C38" s="621"/>
      <c r="D38" s="582"/>
      <c r="E38" s="113"/>
      <c r="F38" s="114"/>
      <c r="G38" s="115"/>
      <c r="H38" s="115"/>
      <c r="I38" s="116"/>
    </row>
    <row r="39" spans="2:9" x14ac:dyDescent="0.25">
      <c r="B39" s="618"/>
      <c r="C39" s="621"/>
      <c r="D39" s="582"/>
      <c r="E39" s="113"/>
      <c r="F39" s="114"/>
      <c r="G39" s="115"/>
      <c r="H39" s="115"/>
      <c r="I39" s="116"/>
    </row>
    <row r="40" spans="2:9" ht="15.75" thickBot="1" x14ac:dyDescent="0.3">
      <c r="B40" s="618"/>
      <c r="C40" s="621"/>
      <c r="D40" s="583"/>
      <c r="E40" s="117"/>
      <c r="F40" s="127"/>
      <c r="G40" s="128"/>
      <c r="H40" s="128"/>
      <c r="I40" s="129"/>
    </row>
    <row r="41" spans="2:9" x14ac:dyDescent="0.25">
      <c r="B41" s="618"/>
      <c r="C41" s="621"/>
      <c r="D41" s="601"/>
      <c r="E41" s="109"/>
      <c r="F41" s="110"/>
      <c r="G41" s="111"/>
      <c r="H41" s="111"/>
      <c r="I41" s="112"/>
    </row>
    <row r="42" spans="2:9" x14ac:dyDescent="0.25">
      <c r="B42" s="618"/>
      <c r="C42" s="621"/>
      <c r="D42" s="582"/>
      <c r="E42" s="113"/>
      <c r="F42" s="114"/>
      <c r="G42" s="115"/>
      <c r="H42" s="115"/>
      <c r="I42" s="116"/>
    </row>
    <row r="43" spans="2:9" x14ac:dyDescent="0.25">
      <c r="B43" s="618"/>
      <c r="C43" s="621"/>
      <c r="D43" s="582"/>
      <c r="E43" s="113"/>
      <c r="F43" s="114"/>
      <c r="G43" s="115"/>
      <c r="H43" s="115"/>
      <c r="I43" s="116"/>
    </row>
    <row r="44" spans="2:9" ht="15.75" thickBot="1" x14ac:dyDescent="0.3">
      <c r="B44" s="618"/>
      <c r="C44" s="621"/>
      <c r="D44" s="583"/>
      <c r="E44" s="117"/>
      <c r="F44" s="127"/>
      <c r="G44" s="128"/>
      <c r="H44" s="128"/>
      <c r="I44" s="129"/>
    </row>
    <row r="45" spans="2:9" x14ac:dyDescent="0.25">
      <c r="B45" s="618"/>
      <c r="C45" s="621"/>
      <c r="D45" s="622"/>
      <c r="E45" s="123"/>
      <c r="F45" s="124"/>
      <c r="G45" s="125"/>
      <c r="H45" s="125"/>
      <c r="I45" s="126"/>
    </row>
    <row r="46" spans="2:9" x14ac:dyDescent="0.25">
      <c r="B46" s="618"/>
      <c r="C46" s="621"/>
      <c r="D46" s="582"/>
      <c r="E46" s="113"/>
      <c r="F46" s="114"/>
      <c r="G46" s="115"/>
      <c r="H46" s="115"/>
      <c r="I46" s="116"/>
    </row>
    <row r="47" spans="2:9" x14ac:dyDescent="0.25">
      <c r="B47" s="618"/>
      <c r="C47" s="621"/>
      <c r="D47" s="582"/>
      <c r="E47" s="113"/>
      <c r="F47" s="114"/>
      <c r="G47" s="115"/>
      <c r="H47" s="115"/>
      <c r="I47" s="116"/>
    </row>
    <row r="48" spans="2:9" ht="15.75" thickBot="1" x14ac:dyDescent="0.3">
      <c r="B48" s="619"/>
      <c r="C48" s="621"/>
      <c r="D48" s="583"/>
      <c r="E48" s="121"/>
      <c r="F48" s="122"/>
      <c r="G48" s="119"/>
      <c r="H48" s="119"/>
      <c r="I48" s="120"/>
    </row>
    <row r="49" spans="2:9" ht="15.75" thickBot="1" x14ac:dyDescent="0.3">
      <c r="B49" s="609" t="s">
        <v>222</v>
      </c>
      <c r="C49" s="610"/>
      <c r="D49" s="610"/>
      <c r="E49" s="610"/>
      <c r="F49" s="133">
        <f>SUM(F13:F48)</f>
        <v>0</v>
      </c>
      <c r="G49" s="316">
        <f t="shared" ref="G49:I49" si="1">SUM(G13:G48)</f>
        <v>0</v>
      </c>
      <c r="H49" s="316">
        <f t="shared" si="1"/>
        <v>0</v>
      </c>
      <c r="I49" s="317">
        <f t="shared" si="1"/>
        <v>0</v>
      </c>
    </row>
    <row r="50" spans="2:9" ht="7.5" customHeight="1" x14ac:dyDescent="0.25"/>
  </sheetData>
  <mergeCells count="33">
    <mergeCell ref="B49:E49"/>
    <mergeCell ref="B11:B12"/>
    <mergeCell ref="C11:C12"/>
    <mergeCell ref="D11:D12"/>
    <mergeCell ref="E11:E12"/>
    <mergeCell ref="B37:B48"/>
    <mergeCell ref="C37:C48"/>
    <mergeCell ref="D37:D40"/>
    <mergeCell ref="D41:D44"/>
    <mergeCell ref="D45:D48"/>
    <mergeCell ref="D25:D28"/>
    <mergeCell ref="D29:D32"/>
    <mergeCell ref="H8:I8"/>
    <mergeCell ref="D33:D36"/>
    <mergeCell ref="F5:G5"/>
    <mergeCell ref="F6:G6"/>
    <mergeCell ref="C10:I10"/>
    <mergeCell ref="F4:G4"/>
    <mergeCell ref="B25:B36"/>
    <mergeCell ref="F11:I11"/>
    <mergeCell ref="C25:C36"/>
    <mergeCell ref="B2:I2"/>
    <mergeCell ref="D13:D16"/>
    <mergeCell ref="D17:D20"/>
    <mergeCell ref="D21:D24"/>
    <mergeCell ref="C13:C24"/>
    <mergeCell ref="B13:B24"/>
    <mergeCell ref="F7:G7"/>
    <mergeCell ref="H7:I7"/>
    <mergeCell ref="F8:G8"/>
    <mergeCell ref="H4:I4"/>
    <mergeCell ref="H5:I5"/>
    <mergeCell ref="H6:I6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Hoja2!$H$2:$H$22</xm:f>
          </x14:formula1>
          <xm:sqref>E13:E48</xm:sqref>
        </x14:dataValidation>
        <x14:dataValidation type="list" allowBlank="1" showInputMessage="1" showErrorMessage="1" xr:uid="{00000000-0002-0000-0500-000001000000}">
          <x14:formula1>
            <xm:f>Hoja2!$K$2:$K$12</xm:f>
          </x14:formula1>
          <xm:sqref>B5:B7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00"/>
  </sheetPr>
  <dimension ref="B1:H38"/>
  <sheetViews>
    <sheetView showGridLines="0" showRuler="0" view="pageBreakPreview" zoomScale="110" zoomScaleNormal="100" zoomScaleSheetLayoutView="110" workbookViewId="0">
      <selection activeCell="C21" sqref="C21:G21"/>
    </sheetView>
  </sheetViews>
  <sheetFormatPr baseColWidth="10" defaultRowHeight="15" x14ac:dyDescent="0.25"/>
  <cols>
    <col min="1" max="1" width="1.42578125" customWidth="1"/>
    <col min="2" max="2" width="21.42578125" customWidth="1"/>
    <col min="3" max="3" width="41.42578125" customWidth="1"/>
    <col min="4" max="4" width="13.7109375" customWidth="1"/>
    <col min="5" max="5" width="16.7109375" customWidth="1"/>
    <col min="6" max="6" width="13.7109375" customWidth="1"/>
    <col min="7" max="7" width="15.140625" customWidth="1"/>
  </cols>
  <sheetData>
    <row r="1" spans="2:8" ht="19.5" thickBot="1" x14ac:dyDescent="0.35">
      <c r="B1" s="444" t="s">
        <v>31</v>
      </c>
      <c r="C1" s="445"/>
      <c r="D1" s="445"/>
      <c r="E1" s="445"/>
      <c r="F1" s="445"/>
      <c r="G1" s="446"/>
      <c r="H1" s="11"/>
    </row>
    <row r="2" spans="2:8" ht="7.5" customHeight="1" thickBot="1" x14ac:dyDescent="0.3">
      <c r="B2" s="15"/>
      <c r="C2" s="15"/>
      <c r="D2" s="15"/>
      <c r="E2" s="15"/>
      <c r="F2" s="15"/>
      <c r="G2" s="6"/>
    </row>
    <row r="3" spans="2:8" ht="15.75" thickBot="1" x14ac:dyDescent="0.3">
      <c r="B3" s="37" t="s">
        <v>18</v>
      </c>
      <c r="C3" s="624">
        <f>'Identificación Objetivos.'!D19</f>
        <v>0</v>
      </c>
      <c r="D3" s="625"/>
      <c r="E3" s="625"/>
      <c r="F3" s="625"/>
      <c r="G3" s="626"/>
    </row>
    <row r="4" spans="2:8" ht="15.75" thickBot="1" x14ac:dyDescent="0.3">
      <c r="B4" s="38" t="s">
        <v>20</v>
      </c>
      <c r="C4" s="39"/>
      <c r="D4" s="40" t="s">
        <v>81</v>
      </c>
      <c r="E4" s="39"/>
      <c r="F4" s="40" t="s">
        <v>82</v>
      </c>
      <c r="G4" s="41"/>
    </row>
    <row r="5" spans="2:8" x14ac:dyDescent="0.25">
      <c r="B5" s="627" t="s">
        <v>78</v>
      </c>
      <c r="C5" s="629"/>
      <c r="D5" s="630"/>
      <c r="E5" s="630"/>
      <c r="F5" s="630"/>
      <c r="G5" s="631"/>
    </row>
    <row r="6" spans="2:8" ht="15.75" thickBot="1" x14ac:dyDescent="0.3">
      <c r="B6" s="628"/>
      <c r="C6" s="632"/>
      <c r="D6" s="633"/>
      <c r="E6" s="633"/>
      <c r="F6" s="633"/>
      <c r="G6" s="634"/>
    </row>
    <row r="7" spans="2:8" x14ac:dyDescent="0.25">
      <c r="B7" s="635" t="s">
        <v>79</v>
      </c>
      <c r="C7" s="637"/>
      <c r="D7" s="630"/>
      <c r="E7" s="630"/>
      <c r="F7" s="630"/>
      <c r="G7" s="631"/>
    </row>
    <row r="8" spans="2:8" ht="15.75" thickBot="1" x14ac:dyDescent="0.3">
      <c r="B8" s="636"/>
      <c r="C8" s="632"/>
      <c r="D8" s="633"/>
      <c r="E8" s="633"/>
      <c r="F8" s="633"/>
      <c r="G8" s="634"/>
    </row>
    <row r="9" spans="2:8" x14ac:dyDescent="0.25">
      <c r="B9" s="638" t="s">
        <v>80</v>
      </c>
      <c r="C9" s="639"/>
      <c r="D9" s="640"/>
      <c r="E9" s="640"/>
      <c r="F9" s="640"/>
      <c r="G9" s="641"/>
    </row>
    <row r="10" spans="2:8" ht="15.75" thickBot="1" x14ac:dyDescent="0.3">
      <c r="B10" s="636"/>
      <c r="C10" s="642"/>
      <c r="D10" s="633"/>
      <c r="E10" s="633"/>
      <c r="F10" s="633"/>
      <c r="G10" s="634"/>
    </row>
    <row r="11" spans="2:8" ht="7.5" customHeight="1" thickBot="1" x14ac:dyDescent="0.3">
      <c r="B11" s="42"/>
      <c r="C11" s="43"/>
      <c r="D11" s="43"/>
      <c r="E11" s="43"/>
      <c r="F11" s="43"/>
      <c r="G11" s="43"/>
    </row>
    <row r="12" spans="2:8" ht="15.75" thickBot="1" x14ac:dyDescent="0.3">
      <c r="B12" s="44" t="s">
        <v>21</v>
      </c>
      <c r="C12" s="624"/>
      <c r="D12" s="625"/>
      <c r="E12" s="625"/>
      <c r="F12" s="625"/>
      <c r="G12" s="626"/>
    </row>
    <row r="13" spans="2:8" ht="15.75" thickBot="1" x14ac:dyDescent="0.3">
      <c r="B13" s="45" t="s">
        <v>20</v>
      </c>
      <c r="C13" s="39"/>
      <c r="D13" s="40" t="s">
        <v>81</v>
      </c>
      <c r="E13" s="39"/>
      <c r="F13" s="40" t="s">
        <v>82</v>
      </c>
      <c r="G13" s="41"/>
    </row>
    <row r="14" spans="2:8" x14ac:dyDescent="0.25">
      <c r="B14" s="643" t="s">
        <v>78</v>
      </c>
      <c r="C14" s="637"/>
      <c r="D14" s="630"/>
      <c r="E14" s="630"/>
      <c r="F14" s="630"/>
      <c r="G14" s="631"/>
    </row>
    <row r="15" spans="2:8" ht="15.75" thickBot="1" x14ac:dyDescent="0.3">
      <c r="B15" s="644"/>
      <c r="C15" s="632"/>
      <c r="D15" s="633"/>
      <c r="E15" s="633"/>
      <c r="F15" s="633"/>
      <c r="G15" s="634"/>
    </row>
    <row r="16" spans="2:8" x14ac:dyDescent="0.25">
      <c r="B16" s="643" t="s">
        <v>79</v>
      </c>
      <c r="C16" s="629"/>
      <c r="D16" s="630"/>
      <c r="E16" s="630"/>
      <c r="F16" s="630"/>
      <c r="G16" s="631"/>
    </row>
    <row r="17" spans="2:7" ht="15.75" thickBot="1" x14ac:dyDescent="0.3">
      <c r="B17" s="644"/>
      <c r="C17" s="632"/>
      <c r="D17" s="633"/>
      <c r="E17" s="633"/>
      <c r="F17" s="633"/>
      <c r="G17" s="634"/>
    </row>
    <row r="18" spans="2:7" x14ac:dyDescent="0.25">
      <c r="B18" s="648" t="s">
        <v>80</v>
      </c>
      <c r="C18" s="639"/>
      <c r="D18" s="640"/>
      <c r="E18" s="640"/>
      <c r="F18" s="640"/>
      <c r="G18" s="641"/>
    </row>
    <row r="19" spans="2:7" ht="15.75" thickBot="1" x14ac:dyDescent="0.3">
      <c r="B19" s="644"/>
      <c r="C19" s="642"/>
      <c r="D19" s="633"/>
      <c r="E19" s="633"/>
      <c r="F19" s="633"/>
      <c r="G19" s="634"/>
    </row>
    <row r="20" spans="2:7" ht="7.5" customHeight="1" thickBot="1" x14ac:dyDescent="0.3">
      <c r="B20" s="42"/>
      <c r="C20" s="43"/>
      <c r="D20" s="43"/>
      <c r="E20" s="43"/>
      <c r="F20" s="43"/>
      <c r="G20" s="43"/>
    </row>
    <row r="21" spans="2:7" ht="15.75" thickBot="1" x14ac:dyDescent="0.3">
      <c r="B21" s="46" t="s">
        <v>22</v>
      </c>
      <c r="C21" s="624"/>
      <c r="D21" s="625"/>
      <c r="E21" s="625"/>
      <c r="F21" s="625"/>
      <c r="G21" s="626"/>
    </row>
    <row r="22" spans="2:7" ht="15.75" thickBot="1" x14ac:dyDescent="0.3">
      <c r="B22" s="47" t="s">
        <v>20</v>
      </c>
      <c r="C22" s="39"/>
      <c r="D22" s="40" t="s">
        <v>81</v>
      </c>
      <c r="E22" s="39"/>
      <c r="F22" s="40" t="s">
        <v>82</v>
      </c>
      <c r="G22" s="41"/>
    </row>
    <row r="23" spans="2:7" x14ac:dyDescent="0.25">
      <c r="B23" s="645" t="s">
        <v>78</v>
      </c>
      <c r="C23" s="637"/>
      <c r="D23" s="630"/>
      <c r="E23" s="630"/>
      <c r="F23" s="630"/>
      <c r="G23" s="631"/>
    </row>
    <row r="24" spans="2:7" ht="15.75" thickBot="1" x14ac:dyDescent="0.3">
      <c r="B24" s="646"/>
      <c r="C24" s="632"/>
      <c r="D24" s="633"/>
      <c r="E24" s="633"/>
      <c r="F24" s="633"/>
      <c r="G24" s="634"/>
    </row>
    <row r="25" spans="2:7" x14ac:dyDescent="0.25">
      <c r="B25" s="645" t="s">
        <v>79</v>
      </c>
      <c r="C25" s="637"/>
      <c r="D25" s="630"/>
      <c r="E25" s="630"/>
      <c r="F25" s="630"/>
      <c r="G25" s="631"/>
    </row>
    <row r="26" spans="2:7" ht="15.75" thickBot="1" x14ac:dyDescent="0.3">
      <c r="B26" s="646"/>
      <c r="C26" s="632"/>
      <c r="D26" s="633"/>
      <c r="E26" s="633"/>
      <c r="F26" s="633"/>
      <c r="G26" s="634"/>
    </row>
    <row r="27" spans="2:7" x14ac:dyDescent="0.25">
      <c r="B27" s="647" t="s">
        <v>80</v>
      </c>
      <c r="C27" s="639"/>
      <c r="D27" s="640"/>
      <c r="E27" s="640"/>
      <c r="F27" s="640"/>
      <c r="G27" s="641"/>
    </row>
    <row r="28" spans="2:7" ht="15.75" thickBot="1" x14ac:dyDescent="0.3">
      <c r="B28" s="646"/>
      <c r="C28" s="642"/>
      <c r="D28" s="633"/>
      <c r="E28" s="633"/>
      <c r="F28" s="633"/>
      <c r="G28" s="634"/>
    </row>
    <row r="29" spans="2:7" x14ac:dyDescent="0.25">
      <c r="B29" s="36"/>
      <c r="C29" s="1"/>
      <c r="D29" s="1"/>
      <c r="E29" s="1"/>
      <c r="F29" s="1"/>
      <c r="G29" s="1"/>
    </row>
    <row r="30" spans="2:7" x14ac:dyDescent="0.25">
      <c r="B30" s="36"/>
      <c r="C30" s="1"/>
      <c r="D30" s="1"/>
      <c r="E30" s="1"/>
      <c r="F30" s="1"/>
      <c r="G30" s="1"/>
    </row>
    <row r="31" spans="2:7" x14ac:dyDescent="0.25">
      <c r="B31" s="36"/>
      <c r="C31" s="1"/>
      <c r="D31" s="1"/>
      <c r="E31" s="1"/>
      <c r="F31" s="1"/>
      <c r="G31" s="1"/>
    </row>
    <row r="32" spans="2:7" x14ac:dyDescent="0.25">
      <c r="B32" s="1"/>
    </row>
    <row r="33" spans="2:6" x14ac:dyDescent="0.25">
      <c r="B33" s="1"/>
    </row>
    <row r="34" spans="2:6" x14ac:dyDescent="0.25">
      <c r="C34" s="36"/>
      <c r="D34" s="36"/>
      <c r="E34" s="36"/>
      <c r="F34" s="36"/>
    </row>
    <row r="35" spans="2:6" x14ac:dyDescent="0.25">
      <c r="B35" s="1"/>
      <c r="C35" s="1"/>
      <c r="D35" s="36"/>
      <c r="E35" s="36"/>
      <c r="F35" s="36"/>
    </row>
    <row r="37" spans="2:6" x14ac:dyDescent="0.25">
      <c r="C37" s="36"/>
      <c r="D37" s="36"/>
      <c r="E37" s="36"/>
      <c r="F37" s="36"/>
    </row>
    <row r="38" spans="2:6" x14ac:dyDescent="0.25">
      <c r="B38" s="1"/>
      <c r="C38" s="1"/>
      <c r="D38" s="36"/>
      <c r="E38" s="36"/>
      <c r="F38" s="36"/>
    </row>
  </sheetData>
  <mergeCells count="22">
    <mergeCell ref="B16:B17"/>
    <mergeCell ref="C16:G17"/>
    <mergeCell ref="B25:B26"/>
    <mergeCell ref="C25:G26"/>
    <mergeCell ref="B27:B28"/>
    <mergeCell ref="C27:G28"/>
    <mergeCell ref="B18:B19"/>
    <mergeCell ref="C18:G19"/>
    <mergeCell ref="C21:G21"/>
    <mergeCell ref="B23:B24"/>
    <mergeCell ref="C23:G24"/>
    <mergeCell ref="B9:B10"/>
    <mergeCell ref="C9:G10"/>
    <mergeCell ref="C12:G12"/>
    <mergeCell ref="B14:B15"/>
    <mergeCell ref="C14:G15"/>
    <mergeCell ref="B1:G1"/>
    <mergeCell ref="C3:G3"/>
    <mergeCell ref="B5:B6"/>
    <mergeCell ref="C5:G6"/>
    <mergeCell ref="B7:B8"/>
    <mergeCell ref="C7:G8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0000000}">
          <x14:formula1>
            <xm:f>Hoja2!$C$2:$C$13</xm:f>
          </x14:formula1>
          <xm:sqref>C4 C22 C13</xm:sqref>
        </x14:dataValidation>
        <x14:dataValidation type="list" allowBlank="1" showInputMessage="1" showErrorMessage="1" xr:uid="{00000000-0002-0000-0600-000001000000}">
          <x14:formula1>
            <xm:f>Hoja2!$D$2:$D$5</xm:f>
          </x14:formula1>
          <xm:sqref>E4 E22 E13</xm:sqref>
        </x14:dataValidation>
        <x14:dataValidation type="list" allowBlank="1" showInputMessage="1" showErrorMessage="1" xr:uid="{00000000-0002-0000-0600-000002000000}">
          <x14:formula1>
            <xm:f>Hoja2!$E$2:$E$6</xm:f>
          </x14:formula1>
          <xm:sqref>G4 G22 G13</xm:sqref>
        </x14:dataValidation>
        <x14:dataValidation type="list" allowBlank="1" showInputMessage="1" showErrorMessage="1" xr:uid="{00000000-0002-0000-0600-000003000000}">
          <x14:formula1>
            <xm:f>Hoja2!$J$2:$J$10</xm:f>
          </x14:formula1>
          <xm:sqref>C21:G21</xm:sqref>
        </x14:dataValidation>
        <x14:dataValidation type="list" allowBlank="1" showInputMessage="1" showErrorMessage="1" xr:uid="{00000000-0002-0000-0600-000004000000}">
          <x14:formula1>
            <xm:f>Hoja2!$I$2:$I$4</xm:f>
          </x14:formula1>
          <xm:sqref>C12:G12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B1:G32"/>
  <sheetViews>
    <sheetView showGridLines="0" showRuler="0" view="pageBreakPreview" zoomScaleNormal="100" zoomScaleSheetLayoutView="100" workbookViewId="0">
      <selection activeCell="E31" sqref="E31"/>
    </sheetView>
  </sheetViews>
  <sheetFormatPr baseColWidth="10" defaultRowHeight="15" x14ac:dyDescent="0.25"/>
  <cols>
    <col min="1" max="1" width="1" customWidth="1"/>
    <col min="2" max="2" width="23.140625" customWidth="1"/>
    <col min="3" max="3" width="33.140625" customWidth="1"/>
    <col min="4" max="4" width="34.5703125" customWidth="1"/>
    <col min="5" max="5" width="36.140625" customWidth="1"/>
    <col min="7" max="7" width="11.42578125" style="10"/>
  </cols>
  <sheetData>
    <row r="1" spans="2:7" ht="9" customHeight="1" thickBot="1" x14ac:dyDescent="0.3"/>
    <row r="2" spans="2:7" ht="15.75" thickBot="1" x14ac:dyDescent="0.3">
      <c r="B2" s="444" t="s">
        <v>26</v>
      </c>
      <c r="C2" s="445"/>
      <c r="D2" s="445"/>
      <c r="E2" s="446"/>
    </row>
    <row r="3" spans="2:7" s="49" customFormat="1" ht="7.5" customHeight="1" thickBot="1" x14ac:dyDescent="0.3">
      <c r="B3" s="48"/>
      <c r="C3" s="48"/>
      <c r="D3" s="48"/>
      <c r="E3" s="48"/>
      <c r="G3" s="50"/>
    </row>
    <row r="4" spans="2:7" ht="15.75" thickBot="1" x14ac:dyDescent="0.3">
      <c r="B4" s="54" t="s">
        <v>23</v>
      </c>
      <c r="C4" s="58"/>
      <c r="D4" s="54" t="s">
        <v>24</v>
      </c>
      <c r="E4" s="59"/>
    </row>
    <row r="5" spans="2:7" x14ac:dyDescent="0.25">
      <c r="B5" s="660" t="s">
        <v>19</v>
      </c>
      <c r="C5" s="662"/>
      <c r="D5" s="652"/>
      <c r="E5" s="653"/>
    </row>
    <row r="6" spans="2:7" ht="15.75" thickBot="1" x14ac:dyDescent="0.3">
      <c r="B6" s="661"/>
      <c r="C6" s="654"/>
      <c r="D6" s="655"/>
      <c r="E6" s="656"/>
    </row>
    <row r="7" spans="2:7" ht="15.75" thickBot="1" x14ac:dyDescent="0.3">
      <c r="B7" s="55" t="s">
        <v>25</v>
      </c>
      <c r="C7" s="657" t="s">
        <v>1094</v>
      </c>
      <c r="D7" s="658"/>
      <c r="E7" s="659"/>
    </row>
    <row r="8" spans="2:7" ht="7.5" customHeight="1" thickBot="1" x14ac:dyDescent="0.3">
      <c r="B8" s="52"/>
      <c r="C8" s="52"/>
      <c r="D8" s="52"/>
      <c r="E8" s="52"/>
    </row>
    <row r="9" spans="2:7" ht="15.75" thickBot="1" x14ac:dyDescent="0.3">
      <c r="B9" s="54" t="s">
        <v>126</v>
      </c>
      <c r="C9" s="60" t="s">
        <v>27</v>
      </c>
      <c r="D9" s="54" t="s">
        <v>28</v>
      </c>
      <c r="E9" s="61" t="s">
        <v>29</v>
      </c>
      <c r="G9" s="34"/>
    </row>
    <row r="10" spans="2:7" ht="15.75" thickBot="1" x14ac:dyDescent="0.3">
      <c r="B10" s="69">
        <v>2020</v>
      </c>
      <c r="C10" s="70"/>
      <c r="D10" s="76"/>
      <c r="E10" s="73">
        <f>SUM(C10*D10)</f>
        <v>0</v>
      </c>
    </row>
    <row r="11" spans="2:7" ht="15.75" thickBot="1" x14ac:dyDescent="0.3">
      <c r="B11" s="64">
        <v>2021</v>
      </c>
      <c r="C11" s="70"/>
      <c r="D11" s="76"/>
      <c r="E11" s="73">
        <f t="shared" ref="E11:E13" si="0">SUM(C11*D11)</f>
        <v>0</v>
      </c>
    </row>
    <row r="12" spans="2:7" ht="15.75" thickBot="1" x14ac:dyDescent="0.3">
      <c r="B12" s="64">
        <v>2022</v>
      </c>
      <c r="C12" s="70"/>
      <c r="D12" s="76"/>
      <c r="E12" s="73">
        <f t="shared" si="0"/>
        <v>0</v>
      </c>
    </row>
    <row r="13" spans="2:7" ht="15.75" thickBot="1" x14ac:dyDescent="0.3">
      <c r="B13" s="71">
        <v>2023</v>
      </c>
      <c r="C13" s="70"/>
      <c r="D13" s="76"/>
      <c r="E13" s="73">
        <f t="shared" si="0"/>
        <v>0</v>
      </c>
    </row>
    <row r="14" spans="2:7" ht="15.75" thickBot="1" x14ac:dyDescent="0.3">
      <c r="B14" s="72" t="s">
        <v>131</v>
      </c>
      <c r="C14" s="81">
        <f>SUM(C10:C13)</f>
        <v>0</v>
      </c>
      <c r="D14" s="79"/>
      <c r="E14" s="80">
        <f>SUM(E10:E13)</f>
        <v>0</v>
      </c>
    </row>
    <row r="15" spans="2:7" ht="15.75" thickBot="1" x14ac:dyDescent="0.3">
      <c r="B15" s="6"/>
      <c r="C15" s="6"/>
      <c r="D15" s="6"/>
      <c r="E15" s="6"/>
    </row>
    <row r="16" spans="2:7" ht="15.75" thickBot="1" x14ac:dyDescent="0.3">
      <c r="B16" s="56" t="s">
        <v>23</v>
      </c>
      <c r="C16" s="58"/>
      <c r="D16" s="56" t="s">
        <v>24</v>
      </c>
      <c r="E16" s="59"/>
    </row>
    <row r="17" spans="2:5" x14ac:dyDescent="0.25">
      <c r="B17" s="649" t="s">
        <v>19</v>
      </c>
      <c r="C17" s="651"/>
      <c r="D17" s="652"/>
      <c r="E17" s="653"/>
    </row>
    <row r="18" spans="2:5" ht="15.75" thickBot="1" x14ac:dyDescent="0.3">
      <c r="B18" s="650"/>
      <c r="C18" s="654"/>
      <c r="D18" s="655"/>
      <c r="E18" s="656"/>
    </row>
    <row r="19" spans="2:5" ht="15.75" thickBot="1" x14ac:dyDescent="0.3">
      <c r="B19" s="57" t="s">
        <v>25</v>
      </c>
      <c r="C19" s="657"/>
      <c r="D19" s="658"/>
      <c r="E19" s="659"/>
    </row>
    <row r="20" spans="2:5" ht="6" customHeight="1" thickBot="1" x14ac:dyDescent="0.3">
      <c r="B20" s="52"/>
      <c r="C20" s="52"/>
      <c r="D20" s="52"/>
      <c r="E20" s="52"/>
    </row>
    <row r="21" spans="2:5" ht="15.75" thickBot="1" x14ac:dyDescent="0.3">
      <c r="B21" s="56" t="s">
        <v>126</v>
      </c>
      <c r="C21" s="62" t="s">
        <v>27</v>
      </c>
      <c r="D21" s="56" t="s">
        <v>28</v>
      </c>
      <c r="E21" s="63" t="s">
        <v>29</v>
      </c>
    </row>
    <row r="22" spans="2:5" x14ac:dyDescent="0.25">
      <c r="B22" s="65">
        <v>2020</v>
      </c>
      <c r="C22" s="70"/>
      <c r="D22" s="76"/>
      <c r="E22" s="73">
        <f>C22*D22</f>
        <v>0</v>
      </c>
    </row>
    <row r="23" spans="2:5" x14ac:dyDescent="0.25">
      <c r="B23" s="66">
        <v>2021</v>
      </c>
      <c r="C23" s="53"/>
      <c r="D23" s="77"/>
      <c r="E23" s="74">
        <f>C23*D23</f>
        <v>0</v>
      </c>
    </row>
    <row r="24" spans="2:5" x14ac:dyDescent="0.25">
      <c r="B24" s="66">
        <v>2022</v>
      </c>
      <c r="C24" s="53"/>
      <c r="D24" s="77"/>
      <c r="E24" s="74">
        <f t="shared" ref="E24:E25" si="1">C24*D24</f>
        <v>0</v>
      </c>
    </row>
    <row r="25" spans="2:5" ht="15.75" thickBot="1" x14ac:dyDescent="0.3">
      <c r="B25" s="67">
        <v>2023</v>
      </c>
      <c r="C25" s="68"/>
      <c r="D25" s="78"/>
      <c r="E25" s="75">
        <f t="shared" si="1"/>
        <v>0</v>
      </c>
    </row>
    <row r="26" spans="2:5" ht="15.75" thickBot="1" x14ac:dyDescent="0.3">
      <c r="B26" s="67" t="s">
        <v>131</v>
      </c>
      <c r="C26" s="81">
        <f>SUM(C22:C25)</f>
        <v>0</v>
      </c>
      <c r="D26" s="79" t="s">
        <v>132</v>
      </c>
      <c r="E26" s="80">
        <f t="shared" ref="E26" si="2">SUM(E22:E25)</f>
        <v>0</v>
      </c>
    </row>
    <row r="27" spans="2:5" ht="15.75" thickBot="1" x14ac:dyDescent="0.3">
      <c r="B27" s="6"/>
      <c r="C27" s="6"/>
      <c r="D27" s="6"/>
      <c r="E27" s="6"/>
    </row>
    <row r="28" spans="2:5" hidden="1" x14ac:dyDescent="0.25">
      <c r="B28" s="367">
        <f>E14</f>
        <v>0</v>
      </c>
      <c r="C28" s="6">
        <f>IFERROR(VLOOKUP(C7,Hoja2!L:M,2,0)," ")</f>
        <v>1</v>
      </c>
      <c r="D28" s="367">
        <f>IFERROR(B28*C28," ")</f>
        <v>0</v>
      </c>
      <c r="E28" s="6" t="str">
        <f>IFERROR(-((D28/B28)-1)," ")</f>
        <v xml:space="preserve"> </v>
      </c>
    </row>
    <row r="29" spans="2:5" ht="15.75" hidden="1" thickBot="1" x14ac:dyDescent="0.3">
      <c r="B29" s="367">
        <f>E26</f>
        <v>0</v>
      </c>
      <c r="C29" s="6" t="str">
        <f>IFERROR(VLOOKUP(C19,Hoja2!L:M,2,0)," ")</f>
        <v xml:space="preserve"> </v>
      </c>
      <c r="D29" s="367" t="str">
        <f>IFERROR(B29*C29," ")</f>
        <v xml:space="preserve"> </v>
      </c>
      <c r="E29" s="6" t="str">
        <f>IFERROR(-((D29/B29)-1)," ")</f>
        <v xml:space="preserve"> </v>
      </c>
    </row>
    <row r="30" spans="2:5" ht="15.75" thickBot="1" x14ac:dyDescent="0.3">
      <c r="B30" s="368" t="s">
        <v>810</v>
      </c>
      <c r="C30" s="368" t="s">
        <v>811</v>
      </c>
      <c r="D30" s="369" t="s">
        <v>812</v>
      </c>
      <c r="E30" s="368" t="s">
        <v>813</v>
      </c>
    </row>
    <row r="31" spans="2:5" ht="15.75" thickBot="1" x14ac:dyDescent="0.3">
      <c r="B31" s="370">
        <f>$E$14+$E$26</f>
        <v>0</v>
      </c>
      <c r="C31" s="81" t="str">
        <f>IFERROR(C28+C29," ")</f>
        <v xml:space="preserve"> </v>
      </c>
      <c r="D31" s="371" t="str">
        <f>IFERROR(D28+D29," ")</f>
        <v xml:space="preserve"> </v>
      </c>
      <c r="E31" s="372" t="str">
        <f>IFERROR(E28+E29," ")</f>
        <v xml:space="preserve"> </v>
      </c>
    </row>
    <row r="32" spans="2:5" x14ac:dyDescent="0.25">
      <c r="B32" s="6"/>
      <c r="C32" s="6"/>
      <c r="D32" s="6"/>
      <c r="E32" s="6"/>
    </row>
  </sheetData>
  <mergeCells count="7">
    <mergeCell ref="B2:E2"/>
    <mergeCell ref="B17:B18"/>
    <mergeCell ref="C17:E18"/>
    <mergeCell ref="C7:E7"/>
    <mergeCell ref="C19:E19"/>
    <mergeCell ref="B5:B6"/>
    <mergeCell ref="C5:E6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Hoja2!$F$2:$F$35</xm:f>
          </x14:formula1>
          <xm:sqref>E4 E16</xm:sqref>
        </x14:dataValidation>
        <x14:dataValidation type="list" allowBlank="1" showInputMessage="1" showErrorMessage="1" xr:uid="{00000000-0002-0000-0700-000001000000}">
          <x14:formula1>
            <xm:f>Hoja2!$L$2:$L$364</xm:f>
          </x14:formula1>
          <xm:sqref>C7:E7 C19:E19</xm:sqref>
        </x14:dataValidation>
        <x14:dataValidation type="list" allowBlank="1" showInputMessage="1" showErrorMessage="1" xr:uid="{00000000-0002-0000-0700-000002000000}">
          <x14:formula1>
            <xm:f>Hoja2!$G$8:$G$9</xm:f>
          </x14:formula1>
          <xm:sqref>C4 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5"/>
  <sheetViews>
    <sheetView showGridLines="0" showRuler="0" view="pageBreakPreview" zoomScaleNormal="100" zoomScaleSheetLayoutView="100" workbookViewId="0">
      <selection activeCell="B16" sqref="B16:I17"/>
    </sheetView>
  </sheetViews>
  <sheetFormatPr baseColWidth="10" defaultRowHeight="15" x14ac:dyDescent="0.25"/>
  <cols>
    <col min="1" max="1" width="1.42578125" customWidth="1"/>
    <col min="2" max="2" width="14.7109375" customWidth="1"/>
    <col min="8" max="8" width="8.28515625" customWidth="1"/>
    <col min="9" max="9" width="16" customWidth="1"/>
  </cols>
  <sheetData>
    <row r="1" spans="1:9" ht="9" customHeight="1" thickBot="1" x14ac:dyDescent="0.3"/>
    <row r="2" spans="1:9" ht="23.25" customHeight="1" thickBot="1" x14ac:dyDescent="0.3">
      <c r="B2" s="663"/>
      <c r="C2" s="666" t="s">
        <v>1196</v>
      </c>
      <c r="D2" s="667"/>
      <c r="E2" s="667"/>
      <c r="F2" s="668"/>
      <c r="G2" s="675" t="s">
        <v>1197</v>
      </c>
      <c r="H2" s="676"/>
      <c r="I2" s="677"/>
    </row>
    <row r="3" spans="1:9" ht="23.25" customHeight="1" thickBot="1" x14ac:dyDescent="0.3">
      <c r="B3" s="664"/>
      <c r="C3" s="669"/>
      <c r="D3" s="670"/>
      <c r="E3" s="670"/>
      <c r="F3" s="671"/>
      <c r="G3" s="680" t="s">
        <v>1194</v>
      </c>
      <c r="H3" s="681"/>
      <c r="I3" s="678"/>
    </row>
    <row r="4" spans="1:9" ht="23.25" customHeight="1" thickBot="1" x14ac:dyDescent="0.3">
      <c r="B4" s="665"/>
      <c r="C4" s="672"/>
      <c r="D4" s="673"/>
      <c r="E4" s="673"/>
      <c r="F4" s="674"/>
      <c r="G4" s="682" t="s">
        <v>1195</v>
      </c>
      <c r="H4" s="683"/>
      <c r="I4" s="679"/>
    </row>
    <row r="5" spans="1:9" ht="9" customHeight="1" thickBot="1" x14ac:dyDescent="0.3"/>
    <row r="6" spans="1:9" x14ac:dyDescent="0.25">
      <c r="B6" s="684" t="s">
        <v>168</v>
      </c>
      <c r="C6" s="685"/>
      <c r="D6" s="685"/>
      <c r="E6" s="685"/>
      <c r="F6" s="685"/>
      <c r="G6" s="685"/>
      <c r="H6" s="685"/>
      <c r="I6" s="686"/>
    </row>
    <row r="7" spans="1:9" ht="15.75" thickBot="1" x14ac:dyDescent="0.3">
      <c r="B7" s="687"/>
      <c r="C7" s="688"/>
      <c r="D7" s="688"/>
      <c r="E7" s="688"/>
      <c r="F7" s="688"/>
      <c r="G7" s="688"/>
      <c r="H7" s="688"/>
      <c r="I7" s="689"/>
    </row>
    <row r="8" spans="1:9" x14ac:dyDescent="0.25">
      <c r="B8" s="100" t="s">
        <v>169</v>
      </c>
      <c r="C8" s="690">
        <f>'Articulación y Población'!D17</f>
        <v>0</v>
      </c>
      <c r="D8" s="690"/>
      <c r="E8" s="690"/>
      <c r="F8" s="690"/>
      <c r="G8" s="690"/>
      <c r="H8" s="690"/>
      <c r="I8" s="691"/>
    </row>
    <row r="9" spans="1:9" ht="15.75" customHeight="1" x14ac:dyDescent="0.25">
      <c r="B9" s="692" t="s">
        <v>191</v>
      </c>
      <c r="C9" s="693"/>
      <c r="D9" s="694"/>
      <c r="E9" s="695"/>
      <c r="F9" s="696" t="s">
        <v>1174</v>
      </c>
      <c r="G9" s="697"/>
      <c r="H9" s="698"/>
      <c r="I9" s="699"/>
    </row>
    <row r="10" spans="1:9" ht="15.75" thickBot="1" x14ac:dyDescent="0.3">
      <c r="B10" s="704" t="s">
        <v>192</v>
      </c>
      <c r="C10" s="705"/>
      <c r="D10" s="706">
        <f ca="1">TODAY()</f>
        <v>44413</v>
      </c>
      <c r="E10" s="707"/>
      <c r="F10" s="707"/>
      <c r="G10" s="707"/>
      <c r="H10" s="707"/>
      <c r="I10" s="708"/>
    </row>
    <row r="11" spans="1:9" ht="15.75" thickBot="1" x14ac:dyDescent="0.3">
      <c r="B11" s="709" t="s">
        <v>170</v>
      </c>
      <c r="C11" s="710"/>
      <c r="D11" s="710"/>
      <c r="E11" s="710"/>
      <c r="F11" s="710"/>
      <c r="G11" s="710"/>
      <c r="H11" s="710"/>
      <c r="I11" s="711"/>
    </row>
    <row r="12" spans="1:9" x14ac:dyDescent="0.25">
      <c r="B12" s="712" t="s">
        <v>193</v>
      </c>
      <c r="C12" s="713"/>
      <c r="D12" s="714">
        <f>'Articulación y Población'!D14</f>
        <v>0</v>
      </c>
      <c r="E12" s="714"/>
      <c r="F12" s="714"/>
      <c r="G12" s="714"/>
      <c r="H12" s="714"/>
      <c r="I12" s="715"/>
    </row>
    <row r="13" spans="1:9" x14ac:dyDescent="0.25">
      <c r="B13" s="692" t="s">
        <v>194</v>
      </c>
      <c r="C13" s="693"/>
      <c r="D13" s="716" t="str">
        <f>IFERROR(VLOOKUP(D12,Hoja1!B3:C6,2,0)," ")</f>
        <v xml:space="preserve"> </v>
      </c>
      <c r="E13" s="716"/>
      <c r="F13" s="716"/>
      <c r="G13" s="716"/>
      <c r="H13" s="716"/>
      <c r="I13" s="717"/>
    </row>
    <row r="14" spans="1:9" x14ac:dyDescent="0.25">
      <c r="B14" s="99" t="s">
        <v>195</v>
      </c>
      <c r="C14" s="718">
        <f>'Articulación y Población'!D15</f>
        <v>0</v>
      </c>
      <c r="D14" s="718"/>
      <c r="E14" s="98" t="s">
        <v>196</v>
      </c>
      <c r="F14" s="716">
        <f>'Articulación y Población'!D16</f>
        <v>0</v>
      </c>
      <c r="G14" s="716"/>
      <c r="H14" s="716"/>
      <c r="I14" s="717"/>
    </row>
    <row r="15" spans="1:9" x14ac:dyDescent="0.25">
      <c r="B15" s="719" t="s">
        <v>197</v>
      </c>
      <c r="C15" s="720"/>
      <c r="D15" s="720"/>
      <c r="E15" s="720"/>
      <c r="F15" s="720"/>
      <c r="G15" s="720"/>
      <c r="H15" s="720"/>
      <c r="I15" s="721"/>
    </row>
    <row r="16" spans="1:9" x14ac:dyDescent="0.25">
      <c r="A16" s="10"/>
      <c r="B16" s="722"/>
      <c r="C16" s="718"/>
      <c r="D16" s="718"/>
      <c r="E16" s="718"/>
      <c r="F16" s="718"/>
      <c r="G16" s="718"/>
      <c r="H16" s="718"/>
      <c r="I16" s="723"/>
    </row>
    <row r="17" spans="1:9" ht="15.75" thickBot="1" x14ac:dyDescent="0.3">
      <c r="A17" s="10"/>
      <c r="B17" s="724"/>
      <c r="C17" s="725"/>
      <c r="D17" s="725"/>
      <c r="E17" s="725"/>
      <c r="F17" s="725"/>
      <c r="G17" s="725"/>
      <c r="H17" s="725"/>
      <c r="I17" s="726"/>
    </row>
    <row r="18" spans="1:9" ht="15.75" thickBot="1" x14ac:dyDescent="0.3">
      <c r="B18" s="709" t="s">
        <v>171</v>
      </c>
      <c r="C18" s="710"/>
      <c r="D18" s="710"/>
      <c r="E18" s="710"/>
      <c r="F18" s="710"/>
      <c r="G18" s="710"/>
      <c r="H18" s="710"/>
      <c r="I18" s="711"/>
    </row>
    <row r="19" spans="1:9" x14ac:dyDescent="0.25">
      <c r="B19" s="700" t="s">
        <v>172</v>
      </c>
      <c r="C19" s="701"/>
      <c r="D19" s="701"/>
      <c r="E19" s="702" t="s">
        <v>376</v>
      </c>
      <c r="F19" s="702"/>
      <c r="G19" s="702"/>
      <c r="H19" s="702"/>
      <c r="I19" s="703"/>
    </row>
    <row r="20" spans="1:9" x14ac:dyDescent="0.25">
      <c r="B20" s="99" t="s">
        <v>204</v>
      </c>
      <c r="C20" s="730" t="str">
        <f>IFERROR(VLOOKUP(E19,Hoja1!C29:D44,2,0)," ")</f>
        <v>Didier Orlando Alzate Arias</v>
      </c>
      <c r="D20" s="730"/>
      <c r="E20" s="98" t="s">
        <v>202</v>
      </c>
      <c r="F20" s="730" t="s">
        <v>1191</v>
      </c>
      <c r="G20" s="730"/>
      <c r="H20" s="730"/>
      <c r="I20" s="731"/>
    </row>
    <row r="21" spans="1:9" x14ac:dyDescent="0.25">
      <c r="B21" s="99" t="s">
        <v>203</v>
      </c>
      <c r="C21" s="732" t="s">
        <v>1193</v>
      </c>
      <c r="D21" s="730"/>
      <c r="E21" s="98" t="s">
        <v>201</v>
      </c>
      <c r="F21" s="378">
        <v>3229900</v>
      </c>
      <c r="G21" s="98" t="s">
        <v>198</v>
      </c>
      <c r="H21" s="733"/>
      <c r="I21" s="734"/>
    </row>
    <row r="22" spans="1:9" x14ac:dyDescent="0.25">
      <c r="B22" s="735" t="s">
        <v>200</v>
      </c>
      <c r="C22" s="736"/>
      <c r="D22" s="697"/>
      <c r="E22" s="737">
        <f ca="1">TODAY()</f>
        <v>44413</v>
      </c>
      <c r="F22" s="738"/>
      <c r="G22" s="738"/>
      <c r="H22" s="738"/>
      <c r="I22" s="739"/>
    </row>
    <row r="23" spans="1:9" ht="23.25" customHeight="1" thickBot="1" x14ac:dyDescent="0.3">
      <c r="B23" s="740" t="s">
        <v>173</v>
      </c>
      <c r="C23" s="741"/>
      <c r="D23" s="366" t="s">
        <v>174</v>
      </c>
      <c r="E23" s="366" t="s">
        <v>199</v>
      </c>
      <c r="F23" s="741" t="s">
        <v>175</v>
      </c>
      <c r="G23" s="741"/>
      <c r="H23" s="741"/>
      <c r="I23" s="742"/>
    </row>
    <row r="24" spans="1:9" ht="15.75" thickBot="1" x14ac:dyDescent="0.3">
      <c r="B24" s="709" t="s">
        <v>176</v>
      </c>
      <c r="C24" s="710"/>
      <c r="D24" s="710"/>
      <c r="E24" s="710"/>
      <c r="F24" s="710"/>
      <c r="G24" s="710"/>
      <c r="H24" s="710"/>
      <c r="I24" s="711"/>
    </row>
    <row r="25" spans="1:9" x14ac:dyDescent="0.25">
      <c r="B25" s="743" t="s">
        <v>177</v>
      </c>
      <c r="C25" s="744"/>
      <c r="D25" s="744"/>
      <c r="E25" s="744"/>
      <c r="F25" s="744"/>
      <c r="G25" s="744"/>
      <c r="H25" s="744"/>
      <c r="I25" s="745"/>
    </row>
    <row r="26" spans="1:9" x14ac:dyDescent="0.25">
      <c r="B26" s="746">
        <f>'Idenficación problemas'!D15</f>
        <v>0</v>
      </c>
      <c r="C26" s="747"/>
      <c r="D26" s="747"/>
      <c r="E26" s="747"/>
      <c r="F26" s="747"/>
      <c r="G26" s="747"/>
      <c r="H26" s="747"/>
      <c r="I26" s="748"/>
    </row>
    <row r="27" spans="1:9" x14ac:dyDescent="0.25">
      <c r="B27" s="727" t="s">
        <v>178</v>
      </c>
      <c r="C27" s="728"/>
      <c r="D27" s="728"/>
      <c r="E27" s="728"/>
      <c r="F27" s="728"/>
      <c r="G27" s="728"/>
      <c r="H27" s="728"/>
      <c r="I27" s="729"/>
    </row>
    <row r="28" spans="1:9" x14ac:dyDescent="0.25">
      <c r="B28" s="749">
        <f>'Idenficación problemas'!D11</f>
        <v>0</v>
      </c>
      <c r="C28" s="750"/>
      <c r="D28" s="750"/>
      <c r="E28" s="750"/>
      <c r="F28" s="750"/>
      <c r="G28" s="750"/>
      <c r="H28" s="750"/>
      <c r="I28" s="751"/>
    </row>
    <row r="29" spans="1:9" x14ac:dyDescent="0.25">
      <c r="B29" s="749">
        <f>'Idenficación problemas'!F11</f>
        <v>0</v>
      </c>
      <c r="C29" s="750"/>
      <c r="D29" s="750"/>
      <c r="E29" s="750"/>
      <c r="F29" s="750"/>
      <c r="G29" s="750"/>
      <c r="H29" s="750"/>
      <c r="I29" s="751"/>
    </row>
    <row r="30" spans="1:9" x14ac:dyDescent="0.25">
      <c r="B30" s="749">
        <f>'Idenficación problemas'!H11</f>
        <v>0</v>
      </c>
      <c r="C30" s="750"/>
      <c r="D30" s="750"/>
      <c r="E30" s="750"/>
      <c r="F30" s="750"/>
      <c r="G30" s="750"/>
      <c r="H30" s="750"/>
      <c r="I30" s="751"/>
    </row>
    <row r="31" spans="1:9" x14ac:dyDescent="0.25">
      <c r="B31" s="727" t="s">
        <v>179</v>
      </c>
      <c r="C31" s="728"/>
      <c r="D31" s="728"/>
      <c r="E31" s="728"/>
      <c r="F31" s="728"/>
      <c r="G31" s="728"/>
      <c r="H31" s="728"/>
      <c r="I31" s="729"/>
    </row>
    <row r="32" spans="1:9" x14ac:dyDescent="0.25">
      <c r="B32" s="749">
        <f>'Idenficación problemas'!D19</f>
        <v>0</v>
      </c>
      <c r="C32" s="750"/>
      <c r="D32" s="750"/>
      <c r="E32" s="750"/>
      <c r="F32" s="750"/>
      <c r="G32" s="750"/>
      <c r="H32" s="750"/>
      <c r="I32" s="751"/>
    </row>
    <row r="33" spans="2:9" x14ac:dyDescent="0.25">
      <c r="B33" s="755">
        <f>'Idenficación problemas'!F19</f>
        <v>0</v>
      </c>
      <c r="C33" s="753"/>
      <c r="D33" s="753"/>
      <c r="E33" s="753"/>
      <c r="F33" s="753"/>
      <c r="G33" s="753"/>
      <c r="H33" s="753"/>
      <c r="I33" s="754"/>
    </row>
    <row r="34" spans="2:9" ht="15.75" thickBot="1" x14ac:dyDescent="0.3">
      <c r="B34" s="756">
        <f>'Idenficación problemas'!H19</f>
        <v>0</v>
      </c>
      <c r="C34" s="757"/>
      <c r="D34" s="757"/>
      <c r="E34" s="757"/>
      <c r="F34" s="757"/>
      <c r="G34" s="757"/>
      <c r="H34" s="757"/>
      <c r="I34" s="758"/>
    </row>
    <row r="35" spans="2:9" ht="15.75" thickBot="1" x14ac:dyDescent="0.3">
      <c r="B35" s="759" t="s">
        <v>180</v>
      </c>
      <c r="C35" s="760"/>
      <c r="D35" s="760"/>
      <c r="E35" s="760"/>
      <c r="F35" s="760"/>
      <c r="G35" s="760"/>
      <c r="H35" s="760"/>
      <c r="I35" s="761"/>
    </row>
    <row r="36" spans="2:9" x14ac:dyDescent="0.25">
      <c r="B36" s="762">
        <f>'Identificación Objetivos.'!D19</f>
        <v>0</v>
      </c>
      <c r="C36" s="763"/>
      <c r="D36" s="763"/>
      <c r="E36" s="763"/>
      <c r="F36" s="763"/>
      <c r="G36" s="763"/>
      <c r="H36" s="763"/>
      <c r="I36" s="764"/>
    </row>
    <row r="37" spans="2:9" x14ac:dyDescent="0.25">
      <c r="B37" s="765"/>
      <c r="C37" s="766"/>
      <c r="D37" s="766"/>
      <c r="E37" s="766"/>
      <c r="F37" s="766"/>
      <c r="G37" s="766"/>
      <c r="H37" s="766"/>
      <c r="I37" s="767"/>
    </row>
    <row r="38" spans="2:9" x14ac:dyDescent="0.25">
      <c r="B38" s="768" t="s">
        <v>181</v>
      </c>
      <c r="C38" s="769"/>
      <c r="D38" s="769"/>
      <c r="E38" s="769"/>
      <c r="F38" s="769" t="s">
        <v>182</v>
      </c>
      <c r="G38" s="769"/>
      <c r="H38" s="769"/>
      <c r="I38" s="770"/>
    </row>
    <row r="39" spans="2:9" x14ac:dyDescent="0.25">
      <c r="B39" s="749">
        <f>'Identificación Objetivos.'!D24</f>
        <v>0</v>
      </c>
      <c r="C39" s="750"/>
      <c r="D39" s="750"/>
      <c r="E39" s="750"/>
      <c r="F39" s="750">
        <f>'Presupuesto y CV'!D13</f>
        <v>0</v>
      </c>
      <c r="G39" s="750"/>
      <c r="H39" s="750"/>
      <c r="I39" s="751"/>
    </row>
    <row r="40" spans="2:9" x14ac:dyDescent="0.25">
      <c r="B40" s="749"/>
      <c r="C40" s="750"/>
      <c r="D40" s="750"/>
      <c r="E40" s="750"/>
      <c r="F40" s="752">
        <f>'Presupuesto y CV'!D17</f>
        <v>0</v>
      </c>
      <c r="G40" s="753"/>
      <c r="H40" s="753"/>
      <c r="I40" s="754"/>
    </row>
    <row r="41" spans="2:9" x14ac:dyDescent="0.25">
      <c r="B41" s="749"/>
      <c r="C41" s="750"/>
      <c r="D41" s="750"/>
      <c r="E41" s="750"/>
      <c r="F41" s="750">
        <f>'Presupuesto y CV'!D21</f>
        <v>0</v>
      </c>
      <c r="G41" s="750"/>
      <c r="H41" s="750"/>
      <c r="I41" s="751"/>
    </row>
    <row r="42" spans="2:9" x14ac:dyDescent="0.25">
      <c r="B42" s="749">
        <f>'Identificación Objetivos.'!F24</f>
        <v>0</v>
      </c>
      <c r="C42" s="750"/>
      <c r="D42" s="750"/>
      <c r="E42" s="750"/>
      <c r="F42" s="750">
        <f>'Presupuesto y CV'!D25</f>
        <v>0</v>
      </c>
      <c r="G42" s="750"/>
      <c r="H42" s="750"/>
      <c r="I42" s="751"/>
    </row>
    <row r="43" spans="2:9" x14ac:dyDescent="0.25">
      <c r="B43" s="749"/>
      <c r="C43" s="750"/>
      <c r="D43" s="750"/>
      <c r="E43" s="750"/>
      <c r="F43" s="752">
        <f>'Presupuesto y CV'!D29</f>
        <v>0</v>
      </c>
      <c r="G43" s="753"/>
      <c r="H43" s="753"/>
      <c r="I43" s="754"/>
    </row>
    <row r="44" spans="2:9" x14ac:dyDescent="0.25">
      <c r="B44" s="749"/>
      <c r="C44" s="750"/>
      <c r="D44" s="750"/>
      <c r="E44" s="750"/>
      <c r="F44" s="750">
        <f>'Presupuesto y CV'!D33</f>
        <v>0</v>
      </c>
      <c r="G44" s="750"/>
      <c r="H44" s="750"/>
      <c r="I44" s="751"/>
    </row>
    <row r="45" spans="2:9" x14ac:dyDescent="0.25">
      <c r="B45" s="749">
        <f>'Identificación Objetivos.'!H24</f>
        <v>0</v>
      </c>
      <c r="C45" s="750"/>
      <c r="D45" s="750"/>
      <c r="E45" s="750"/>
      <c r="F45" s="750">
        <f>'Presupuesto y CV'!D37</f>
        <v>0</v>
      </c>
      <c r="G45" s="750"/>
      <c r="H45" s="750"/>
      <c r="I45" s="751"/>
    </row>
    <row r="46" spans="2:9" x14ac:dyDescent="0.25">
      <c r="B46" s="749"/>
      <c r="C46" s="750"/>
      <c r="D46" s="750"/>
      <c r="E46" s="750"/>
      <c r="F46" s="752">
        <f>'Presupuesto y CV'!D41</f>
        <v>0</v>
      </c>
      <c r="G46" s="753"/>
      <c r="H46" s="753"/>
      <c r="I46" s="754"/>
    </row>
    <row r="47" spans="2:9" ht="15.75" thickBot="1" x14ac:dyDescent="0.3">
      <c r="B47" s="756"/>
      <c r="C47" s="757"/>
      <c r="D47" s="757"/>
      <c r="E47" s="757"/>
      <c r="F47" s="757">
        <f>'Presupuesto y CV'!D45</f>
        <v>0</v>
      </c>
      <c r="G47" s="757"/>
      <c r="H47" s="757"/>
      <c r="I47" s="758"/>
    </row>
    <row r="48" spans="2:9" x14ac:dyDescent="0.25">
      <c r="B48" s="771" t="s">
        <v>183</v>
      </c>
      <c r="C48" s="772"/>
      <c r="D48" s="772"/>
      <c r="E48" s="772"/>
      <c r="F48" s="772"/>
      <c r="G48" s="772"/>
      <c r="H48" s="772"/>
      <c r="I48" s="773"/>
    </row>
    <row r="49" spans="2:9" ht="128.25" customHeight="1" thickBot="1" x14ac:dyDescent="0.3">
      <c r="B49" s="774">
        <f>Justificación!B4</f>
        <v>0</v>
      </c>
      <c r="C49" s="775"/>
      <c r="D49" s="775"/>
      <c r="E49" s="775"/>
      <c r="F49" s="775"/>
      <c r="G49" s="775"/>
      <c r="H49" s="775"/>
      <c r="I49" s="776"/>
    </row>
    <row r="50" spans="2:9" x14ac:dyDescent="0.25">
      <c r="B50" s="777" t="s">
        <v>190</v>
      </c>
      <c r="C50" s="778"/>
      <c r="D50" s="778"/>
      <c r="E50" s="781" t="s">
        <v>184</v>
      </c>
      <c r="F50" s="781"/>
      <c r="G50" s="781"/>
      <c r="H50" s="781"/>
      <c r="I50" s="782"/>
    </row>
    <row r="51" spans="2:9" x14ac:dyDescent="0.25">
      <c r="B51" s="779"/>
      <c r="C51" s="780"/>
      <c r="D51" s="780"/>
      <c r="E51" s="769" t="s">
        <v>185</v>
      </c>
      <c r="F51" s="769"/>
      <c r="G51" s="769"/>
      <c r="H51" s="769" t="s">
        <v>186</v>
      </c>
      <c r="I51" s="770"/>
    </row>
    <row r="52" spans="2:9" x14ac:dyDescent="0.25">
      <c r="B52" s="783">
        <f>'Articulación y Población'!D18</f>
        <v>0</v>
      </c>
      <c r="C52" s="716"/>
      <c r="D52" s="716"/>
      <c r="E52" s="730" t="str">
        <f>IFERROR(VLOOKUP(B52,Hoja1!L:P,4,0)," ")</f>
        <v xml:space="preserve"> </v>
      </c>
      <c r="F52" s="730"/>
      <c r="G52" s="730"/>
      <c r="H52" s="730" t="str">
        <f>IFERROR(VLOOKUP(B52,Hoja1!L:P,5,0)," ")</f>
        <v xml:space="preserve"> </v>
      </c>
      <c r="I52" s="731"/>
    </row>
    <row r="53" spans="2:9" x14ac:dyDescent="0.25">
      <c r="B53" s="783">
        <f>'Identificación Objetivos.'!E49</f>
        <v>0</v>
      </c>
      <c r="C53" s="716"/>
      <c r="D53" s="716"/>
      <c r="E53" s="730" t="str">
        <f>IFERROR(VLOOKUP(B53,Hoja1!L:P,4,0)," ")</f>
        <v xml:space="preserve"> </v>
      </c>
      <c r="F53" s="730"/>
      <c r="G53" s="730"/>
      <c r="H53" s="730" t="str">
        <f>IFERROR(VLOOKUP(B53,Hoja1!L:P,5,0)," ")</f>
        <v xml:space="preserve"> </v>
      </c>
      <c r="I53" s="731"/>
    </row>
    <row r="54" spans="2:9" ht="15.75" thickBot="1" x14ac:dyDescent="0.3">
      <c r="B54" s="790">
        <f>'Identificación Objetivos.'!E503</f>
        <v>0</v>
      </c>
      <c r="C54" s="791"/>
      <c r="D54" s="791"/>
      <c r="E54" s="792" t="str">
        <f>IFERROR(VLOOKUP(B54,Hoja1!L:P,4,0)," ")</f>
        <v xml:space="preserve"> </v>
      </c>
      <c r="F54" s="792"/>
      <c r="G54" s="792"/>
      <c r="H54" s="792" t="str">
        <f>IFERROR(VLOOKUP(B54,Hoja1!L:P,5,0)," ")</f>
        <v xml:space="preserve"> </v>
      </c>
      <c r="I54" s="793"/>
    </row>
    <row r="55" spans="2:9" x14ac:dyDescent="0.25">
      <c r="B55" s="794" t="s">
        <v>205</v>
      </c>
      <c r="C55" s="795"/>
      <c r="D55" s="795"/>
      <c r="E55" s="795"/>
      <c r="F55" s="795"/>
      <c r="G55" s="795"/>
      <c r="H55" s="795"/>
      <c r="I55" s="796"/>
    </row>
    <row r="56" spans="2:9" x14ac:dyDescent="0.25">
      <c r="B56" s="797">
        <f>'Presupuesto y CV'!H8</f>
        <v>0</v>
      </c>
      <c r="C56" s="798"/>
      <c r="D56" s="798"/>
      <c r="E56" s="798"/>
      <c r="F56" s="798"/>
      <c r="G56" s="798"/>
      <c r="H56" s="798"/>
      <c r="I56" s="799"/>
    </row>
    <row r="57" spans="2:9" x14ac:dyDescent="0.25">
      <c r="B57" s="784" t="s">
        <v>187</v>
      </c>
      <c r="C57" s="785"/>
      <c r="D57" s="785"/>
      <c r="E57" s="785"/>
      <c r="F57" s="785"/>
      <c r="G57" s="785"/>
      <c r="H57" s="785"/>
      <c r="I57" s="786"/>
    </row>
    <row r="58" spans="2:9" x14ac:dyDescent="0.25">
      <c r="B58" s="784"/>
      <c r="C58" s="785"/>
      <c r="D58" s="785"/>
      <c r="E58" s="785"/>
      <c r="F58" s="785"/>
      <c r="G58" s="785"/>
      <c r="H58" s="785"/>
      <c r="I58" s="786"/>
    </row>
    <row r="59" spans="2:9" x14ac:dyDescent="0.25">
      <c r="B59" s="784"/>
      <c r="C59" s="785"/>
      <c r="D59" s="785"/>
      <c r="E59" s="785"/>
      <c r="F59" s="785"/>
      <c r="G59" s="785"/>
      <c r="H59" s="785"/>
      <c r="I59" s="786"/>
    </row>
    <row r="60" spans="2:9" x14ac:dyDescent="0.25">
      <c r="B60" s="784" t="s">
        <v>188</v>
      </c>
      <c r="C60" s="785"/>
      <c r="D60" s="785"/>
      <c r="E60" s="785"/>
      <c r="F60" s="785"/>
      <c r="G60" s="785"/>
      <c r="H60" s="785"/>
      <c r="I60" s="786"/>
    </row>
    <row r="61" spans="2:9" x14ac:dyDescent="0.25">
      <c r="B61" s="784"/>
      <c r="C61" s="785"/>
      <c r="D61" s="785"/>
      <c r="E61" s="785"/>
      <c r="F61" s="785"/>
      <c r="G61" s="785"/>
      <c r="H61" s="785"/>
      <c r="I61" s="786"/>
    </row>
    <row r="62" spans="2:9" x14ac:dyDescent="0.25">
      <c r="B62" s="784"/>
      <c r="C62" s="785"/>
      <c r="D62" s="785"/>
      <c r="E62" s="785"/>
      <c r="F62" s="785"/>
      <c r="G62" s="785"/>
      <c r="H62" s="785"/>
      <c r="I62" s="786"/>
    </row>
    <row r="63" spans="2:9" x14ac:dyDescent="0.25">
      <c r="B63" s="784" t="s">
        <v>189</v>
      </c>
      <c r="C63" s="785"/>
      <c r="D63" s="785"/>
      <c r="E63" s="785"/>
      <c r="F63" s="785"/>
      <c r="G63" s="785"/>
      <c r="H63" s="785"/>
      <c r="I63" s="786"/>
    </row>
    <row r="64" spans="2:9" x14ac:dyDescent="0.25">
      <c r="B64" s="784"/>
      <c r="C64" s="785"/>
      <c r="D64" s="785"/>
      <c r="E64" s="785"/>
      <c r="F64" s="785"/>
      <c r="G64" s="785"/>
      <c r="H64" s="785"/>
      <c r="I64" s="786"/>
    </row>
    <row r="65" spans="2:9" ht="15.75" thickBot="1" x14ac:dyDescent="0.3">
      <c r="B65" s="787"/>
      <c r="C65" s="788"/>
      <c r="D65" s="788"/>
      <c r="E65" s="788"/>
      <c r="F65" s="788"/>
      <c r="G65" s="788"/>
      <c r="H65" s="788"/>
      <c r="I65" s="789"/>
    </row>
  </sheetData>
  <mergeCells count="81">
    <mergeCell ref="B60:I62"/>
    <mergeCell ref="B63:I65"/>
    <mergeCell ref="B54:D54"/>
    <mergeCell ref="E54:G54"/>
    <mergeCell ref="H54:I54"/>
    <mergeCell ref="B55:I55"/>
    <mergeCell ref="B56:I56"/>
    <mergeCell ref="B57:I59"/>
    <mergeCell ref="B52:D52"/>
    <mergeCell ref="E52:G52"/>
    <mergeCell ref="H52:I52"/>
    <mergeCell ref="B53:D53"/>
    <mergeCell ref="E53:G53"/>
    <mergeCell ref="H53:I53"/>
    <mergeCell ref="B48:I48"/>
    <mergeCell ref="B49:I49"/>
    <mergeCell ref="B50:D51"/>
    <mergeCell ref="E50:I50"/>
    <mergeCell ref="E51:G51"/>
    <mergeCell ref="H51:I51"/>
    <mergeCell ref="B42:E44"/>
    <mergeCell ref="F42:I42"/>
    <mergeCell ref="F43:I43"/>
    <mergeCell ref="F44:I44"/>
    <mergeCell ref="B45:E47"/>
    <mergeCell ref="F45:I45"/>
    <mergeCell ref="F46:I46"/>
    <mergeCell ref="F47:I47"/>
    <mergeCell ref="B39:E41"/>
    <mergeCell ref="F39:I39"/>
    <mergeCell ref="F40:I40"/>
    <mergeCell ref="F41:I41"/>
    <mergeCell ref="B28:I28"/>
    <mergeCell ref="B29:I29"/>
    <mergeCell ref="B30:I30"/>
    <mergeCell ref="B31:I31"/>
    <mergeCell ref="B32:I32"/>
    <mergeCell ref="B33:I33"/>
    <mergeCell ref="B34:I34"/>
    <mergeCell ref="B35:I35"/>
    <mergeCell ref="B36:I37"/>
    <mergeCell ref="B38:E38"/>
    <mergeCell ref="F38:I38"/>
    <mergeCell ref="B27:I27"/>
    <mergeCell ref="C20:D20"/>
    <mergeCell ref="F20:I20"/>
    <mergeCell ref="C21:D21"/>
    <mergeCell ref="H21:I21"/>
    <mergeCell ref="B22:D22"/>
    <mergeCell ref="E22:I22"/>
    <mergeCell ref="B23:C23"/>
    <mergeCell ref="F23:I23"/>
    <mergeCell ref="B24:I24"/>
    <mergeCell ref="B25:I25"/>
    <mergeCell ref="B26:I26"/>
    <mergeCell ref="B19:D19"/>
    <mergeCell ref="E19:I19"/>
    <mergeCell ref="B10:C10"/>
    <mergeCell ref="D10:I10"/>
    <mergeCell ref="B11:I11"/>
    <mergeCell ref="B12:C12"/>
    <mergeCell ref="D12:I12"/>
    <mergeCell ref="B13:C13"/>
    <mergeCell ref="D13:I13"/>
    <mergeCell ref="C14:D14"/>
    <mergeCell ref="F14:I14"/>
    <mergeCell ref="B15:I15"/>
    <mergeCell ref="B16:I17"/>
    <mergeCell ref="B18:I18"/>
    <mergeCell ref="B6:I7"/>
    <mergeCell ref="C8:I8"/>
    <mergeCell ref="B9:C9"/>
    <mergeCell ref="D9:E9"/>
    <mergeCell ref="F9:G9"/>
    <mergeCell ref="H9:I9"/>
    <mergeCell ref="B2:B4"/>
    <mergeCell ref="C2:F4"/>
    <mergeCell ref="G2:H2"/>
    <mergeCell ref="I2:I4"/>
    <mergeCell ref="G3:H3"/>
    <mergeCell ref="G4:H4"/>
  </mergeCells>
  <hyperlinks>
    <hyperlink ref="C21" r:id="rId1" xr:uid="{00000000-0004-0000-0800-000000000000}"/>
  </hyperlinks>
  <pageMargins left="0.25" right="0.25" top="0.75" bottom="0.75" header="0.3" footer="0.3"/>
  <pageSetup orientation="portrait" r:id="rId2"/>
  <headerFooter>
    <oddFooter>&amp;L
Página 1 de 1  &amp;RCódigo: E-PL-F-001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Hoja1!$C$30:$C$44</xm:f>
          </x14:formula1>
          <xm:sqref>E19:I19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266</vt:i4>
      </vt:variant>
    </vt:vector>
  </HeadingPairs>
  <TitlesOfParts>
    <vt:vector size="277" baseType="lpstr">
      <vt:lpstr>Articulación y Población</vt:lpstr>
      <vt:lpstr>Idenficación problemas</vt:lpstr>
      <vt:lpstr>Identificación Objetivos.</vt:lpstr>
      <vt:lpstr>Participantes</vt:lpstr>
      <vt:lpstr>Justificación</vt:lpstr>
      <vt:lpstr>Presupuesto y CV</vt:lpstr>
      <vt:lpstr>Riesgo</vt:lpstr>
      <vt:lpstr>Beneficios</vt:lpstr>
      <vt:lpstr>BANGIR</vt:lpstr>
      <vt:lpstr>Hoja1</vt:lpstr>
      <vt:lpstr>Hoja2</vt:lpstr>
      <vt:lpstr>ACCESO_AL_AGUA_POTABLE</vt:lpstr>
      <vt:lpstr>Acompañamiento_y_fortalecimiento_a_clubes_y_organizaciones_deportivas</vt:lpstr>
      <vt:lpstr>Activi1</vt:lpstr>
      <vt:lpstr>Activi2</vt:lpstr>
      <vt:lpstr>Activi3</vt:lpstr>
      <vt:lpstr>Actualización_implementación_y_seguimiento_del_Plan_de_Gestión_Integral_de_Residuos_Sólidos_PGIRS</vt:lpstr>
      <vt:lpstr>Administración_operación_mantenimiento_y_expansión_del_alumbrado_público_territorial</vt:lpstr>
      <vt:lpstr>ADMINISTRACIÓN_Y_GESTIÓN_ORGANIZACIONAL</vt:lpstr>
      <vt:lpstr>ADOLESCENCIA_Y_JUVENTUD_COMO_EJE_TRANSFORMADOR</vt:lpstr>
      <vt:lpstr>Adquisición_y_conservación_de_predios_de_reserva_hídrica_y_natural</vt:lpstr>
      <vt:lpstr>AGROPECUARIO</vt:lpstr>
      <vt:lpstr>AGUA_POTABLE_Y_SANEAMIENTO_BASICO</vt:lpstr>
      <vt:lpstr>Albergue_animal_municipal</vt:lpstr>
      <vt:lpstr>Alcantarillados_en_el_territorio</vt:lpstr>
      <vt:lpstr>Alfabetización_sin_fronteras</vt:lpstr>
      <vt:lpstr>ALIMENTACIÓN_ESCOLAR_CON_BIENESTAR_Y_EQUIDAD</vt:lpstr>
      <vt:lpstr>AMBIENTAL</vt:lpstr>
      <vt:lpstr>Aportes_patronales_en_salud</vt:lpstr>
      <vt:lpstr>Aprovechamiento_de_energias_renovables</vt:lpstr>
      <vt:lpstr>Beneficios!Área_de_impresión</vt:lpstr>
      <vt:lpstr>Aseguramiento_en_salud_en_el_Regimen_Subsidiado</vt:lpstr>
      <vt:lpstr>Atención_a_la_población_con_necesidades_educativas_especiales_UAI</vt:lpstr>
      <vt:lpstr>ATENCIÓN_ARTICULADA_DE_DESASTRES</vt:lpstr>
      <vt:lpstr>ATENCIÓN_DE_GRUPOS_VULNERABLES_Y_ENFOQUE_DIFERENCIAL</vt:lpstr>
      <vt:lpstr>Atención_integral_en_los_Centros_de_Protección_Social_al_Adulto_Mayor_CPSAM</vt:lpstr>
      <vt:lpstr>Atención_y_desarrollo_humano_integral_para_adolescentes_y_jóvenes</vt:lpstr>
      <vt:lpstr>Autoridad_Sanitaria_y_Gestión_en_Salud</vt:lpstr>
      <vt:lpstr>Biblioteca_e_innovación_social</vt:lpstr>
      <vt:lpstr>BIENESTAR_ANIMAL</vt:lpstr>
      <vt:lpstr>BIENESTAR_DOCENTE</vt:lpstr>
      <vt:lpstr>Bilingüismo</vt:lpstr>
      <vt:lpstr>Calidad_y_Humanización_en_la_atención_en_salud</vt:lpstr>
      <vt:lpstr>Circulación_artística_y_cultural</vt:lpstr>
      <vt:lpstr>Comercialización_para_la_agroindustria</vt:lpstr>
      <vt:lpstr>COMPETENCIAS_ARTÍSTICAS_Y_CULTURALES</vt:lpstr>
      <vt:lpstr>Competencias_Educativas_para_la_cuarta_revolución_industrial</vt:lpstr>
      <vt:lpstr>COMUNICACIÓN_MUNICIPAL</vt:lpstr>
      <vt:lpstr>Conservación_y_protección_de_fauna_y_flora</vt:lpstr>
      <vt:lpstr>Consolidación_de_Iniciativas_museográficas</vt:lpstr>
      <vt:lpstr>Consolidación_del_observatorio_social_del_deporte</vt:lpstr>
      <vt:lpstr>Consolidación_del_Sistema_de_Gestión_de_Calidad</vt:lpstr>
      <vt:lpstr>Consolidación_y_operatividad_del_Consejo_Territorial_de_Planeación_CTP</vt:lpstr>
      <vt:lpstr>Construcción_de_vías_urbanas_y_rurales_municipales</vt:lpstr>
      <vt:lpstr>Construcción_de_Viviendas_con_hábitat_digno_y_sostenible</vt:lpstr>
      <vt:lpstr>CONSTRUCCIÓN_MANTENIMIENTO_ADECUACION_Y_MEJORAMIENTO_DE_EQUIPAMIENTOS_MUNICIPALES_SOSTENIBLES_E_INCLUYENTES</vt:lpstr>
      <vt:lpstr>Construcción_mejoramiento_adecuación_y_mantenimiento_de_la_infraestructura_artística_social_y_cultural</vt:lpstr>
      <vt:lpstr>Construcción_mejoramiento_adecuación_y_mantenimiento_de_la_infraestructura_de_bienes_de_uso_público_para_los_sectores_de_inversión</vt:lpstr>
      <vt:lpstr>Construcción_mejoramiento_adecuación_y_mantenimiento_de_la_infraestructura_deportiva_y_recreativa</vt:lpstr>
      <vt:lpstr>Construcción_mejoramiento_adecuación_y_mantenimiento_de_la_infraestructura_educativa_urbana_y_rural_sostenible</vt:lpstr>
      <vt:lpstr>CONSTRUCCION_Y_MEJORAMIENTO_DE_LA_INFRAESTRUCTURA_VIAL_Y_PEATONAL_DEL_TERRITORIO</vt:lpstr>
      <vt:lpstr>Construcción_y_mejoramiento_de_la_red_peatonal_urbana_y_rural</vt:lpstr>
      <vt:lpstr>CONSTRUCCION_Y_MEJORAMIENTO_DE_VIVIENDAS_SOSTENIBLES</vt:lpstr>
      <vt:lpstr>Construyendo_Futuro</vt:lpstr>
      <vt:lpstr>Control_para_la_seguridad_vial</vt:lpstr>
      <vt:lpstr>Convivencia_Social_Salud_Mental_Sustancias_Psicoactivas_y_Adicciones</vt:lpstr>
      <vt:lpstr>Cooperación_internacional_una_apuesta_para_el_desarrollo</vt:lpstr>
      <vt:lpstr>Creación_de_empresa_de_residuos_aprovechables</vt:lpstr>
      <vt:lpstr>Creación_y_consolidación_del_consejo_municipal_de_cultura</vt:lpstr>
      <vt:lpstr>CULTURA</vt:lpstr>
      <vt:lpstr>Cultura_ciudadana_y_derechos_humanos</vt:lpstr>
      <vt:lpstr>Deporte_recración_y_aprovechamiento_del_tiempo_libre</vt:lpstr>
      <vt:lpstr>DEPORTE_RECREACIÓN_Y_EL_APROVECHAMIENTO_DEL_TIEMPO_LIBRE_PARA_EL_DESARROLLO</vt:lpstr>
      <vt:lpstr>DEPORTE_Y_RECREACIÓN</vt:lpstr>
      <vt:lpstr>DESARORROLLO_DE_COMPETENCIAS_EDUCATIVAS</vt:lpstr>
      <vt:lpstr>DESARROLLO_COMUNITARIO</vt:lpstr>
      <vt:lpstr>Desarrollo_de_capacidades_organizativas_y_de_incidencia_de_las_Organizaciones_de_la_Sociedad_Civil</vt:lpstr>
      <vt:lpstr>Desarrollo_de_competencia_en_control_urbano</vt:lpstr>
      <vt:lpstr>DESARROLLO_INTEGRAL_DE_LA_FAMILIA</vt:lpstr>
      <vt:lpstr>DESARROLLO_INTEGRAL_DE_LA_PRIMERA_INFANCIA_Y_LA_INFANCIA</vt:lpstr>
      <vt:lpstr>Desarrollo_integral_del_Gobierno_digital</vt:lpstr>
      <vt:lpstr>Desarrollo_sostenible_de_infraestructura_y_dotación_en_salud</vt:lpstr>
      <vt:lpstr>Determinación_de_rentas_en_favor_en_favor_del_municipio_y_control_de_las_existentes</vt:lpstr>
      <vt:lpstr>ECONÓMICA</vt:lpstr>
      <vt:lpstr>Edad</vt:lpstr>
      <vt:lpstr>EDUCACIÓN</vt:lpstr>
      <vt:lpstr>Educación_cultura_y_participación_para_el_desarrollo_ambiental_sostenible</vt:lpstr>
      <vt:lpstr>Educación_gratuidad_sin_situación_de_fondos_SSF</vt:lpstr>
      <vt:lpstr>Educación_para_el_trabajo_y_el_desarrollo_humano</vt:lpstr>
      <vt:lpstr>EDUCACIÒN_PARA_TODOS</vt:lpstr>
      <vt:lpstr>EDUCACION_SUPERIOR</vt:lpstr>
      <vt:lpstr>EDUCACIÓN_Y_PREVENCIÓN_EN_MOVILIDAD_VIAL</vt:lpstr>
      <vt:lpstr>Elaboración_del_plan_decenal_del_deporte</vt:lpstr>
      <vt:lpstr>Emisora_Girardota_stereo_101.4_FM</vt:lpstr>
      <vt:lpstr>Empleo_con_equidad_e_inclusión</vt:lpstr>
      <vt:lpstr>Empoderamiento_con_desarrollo_económico_y_de_saberes_para_la_eliminación_de_brechas</vt:lpstr>
      <vt:lpstr>Emprendimiento_sostenible</vt:lpstr>
      <vt:lpstr>EMPRENDIMIENTO_Y_EMPRESARISMO_SOSTENIBLE</vt:lpstr>
      <vt:lpstr>ENERGÍAS_RENOVABLES_SOSTENIBLES</vt:lpstr>
      <vt:lpstr>Envejecimiento_activo_con_autonomía_y_desarrollo_de_capacidades</vt:lpstr>
      <vt:lpstr>EQUIDAD_E_INCLUSIÓN_EN_LA_DISCAPACIDAD</vt:lpstr>
      <vt:lpstr>EQUIDAD_PARA_LAS_MUJERES</vt:lpstr>
      <vt:lpstr>Equidad_y_oportunidad_para_Grupos_étnicos_y_religiosos</vt:lpstr>
      <vt:lpstr>EQUIPAMIENTO</vt:lpstr>
      <vt:lpstr>Espacios_para_la_vida_y_el_desarrollo_sostenible</vt:lpstr>
      <vt:lpstr>Estímulos_culturales</vt:lpstr>
      <vt:lpstr>Estimulos_estudiantiles</vt:lpstr>
      <vt:lpstr>Estudio_geotécnico_hidrológicos_e_hidráulicos_para_obras_de_protección</vt:lpstr>
      <vt:lpstr>Etaria_Edad</vt:lpstr>
      <vt:lpstr>Familias_en_acción_para_la_reducción_de_la_pobreza</vt:lpstr>
      <vt:lpstr>Familias_en_acción_para_la_reducción_de_la_pobreza_y_prevención_del_embarazo_en_la_adolescencia.</vt:lpstr>
      <vt:lpstr>Fomento_al_acceso_al_Sistema_General_de_Seguridad_Social_en_Salud</vt:lpstr>
      <vt:lpstr>Fomento_de_la_cultura_y_educación_en_prevención_vial</vt:lpstr>
      <vt:lpstr>Fomento_del_bienestar_docente</vt:lpstr>
      <vt:lpstr>Formación_artística_y_cultural</vt:lpstr>
      <vt:lpstr>Formación_complementaria_para_actores_culturales_del_municipio</vt:lpstr>
      <vt:lpstr>Formación_de_recurso_humano_e_investigación_en_envejecimiento_y_vejez</vt:lpstr>
      <vt:lpstr>Formación_en_la_construcción_de_lazos_sociales</vt:lpstr>
      <vt:lpstr>Formación_en_la_cultura_del_riesgo</vt:lpstr>
      <vt:lpstr>Formulación_del_plan_habitacional_Vivienda_digna_y_hábitat_sostenible</vt:lpstr>
      <vt:lpstr>Formulación_del_Sistema_Local_Aéreas_Protegidas_SILAP</vt:lpstr>
      <vt:lpstr>Formulación_diseño_y_planificación_del_Plan_Básico_de_Ordenamiento_Territorial_PBOT</vt:lpstr>
      <vt:lpstr>Formulación_e_implementación_del_Sistema_de_Gestión_Ambiental_SIGAM</vt:lpstr>
      <vt:lpstr>Formulacion_e_implementación_Plan_de_comunicaciones_Municipal</vt:lpstr>
      <vt:lpstr>Formulación_implementación_y_seguimiento_al_plan_anticorrupción_municipal</vt:lpstr>
      <vt:lpstr>Fortalecimiento_a_la_implementación_de_la_Ley_de_Víctimas</vt:lpstr>
      <vt:lpstr>Fortalecimiento_a_la_Ley_de_Víctimas</vt:lpstr>
      <vt:lpstr>Fortalecimiento_al_instrumento_de_focalización_social_SISBEN</vt:lpstr>
      <vt:lpstr>Fortalecimiento_de_la_actividad_fiscalizadora</vt:lpstr>
      <vt:lpstr>Fortalecimiento_de_la_base_de_datos_catastral_de_conformidad_a_los_procesos_de_actualización_y_conservación</vt:lpstr>
      <vt:lpstr>Fortalecimiento_de_la_capacidad_instalada_de_la_fuerza_pública</vt:lpstr>
      <vt:lpstr>FORTALECIMIENTO_DE_LA_HACIENDA_PÚBLICA</vt:lpstr>
      <vt:lpstr>Fortalecimiento_de_la_Red_Prevención_y_Atención_al_Maltrato_y_Violencia_Intrafamiliar_PAMVIF</vt:lpstr>
      <vt:lpstr>Fortalecimiento_de_las_competencias_docentes</vt:lpstr>
      <vt:lpstr>Fortalecimiento_de_las_tecnologías_de_la_información_y_la_comunicación_TIC</vt:lpstr>
      <vt:lpstr>Fortalecimiento_del_área_de_cobro_para_la_recuperación_de_la_cartera_en_favor_del_municipio</vt:lpstr>
      <vt:lpstr>Fortalecimiento_empresarial</vt:lpstr>
      <vt:lpstr>Fortalecimiento_en_la_dotación_tecnología_y_operativa_de_la_fuerza_pública</vt:lpstr>
      <vt:lpstr>FORTALECIMIENTO_INSTITUCIONAL</vt:lpstr>
      <vt:lpstr>Fortalecimiento_institucional_a_comunidades_organizadas_que_prestan_servicios_públicos</vt:lpstr>
      <vt:lpstr>Fortalecimiento_institucional_para_la_garantía_del_derecho_a_la_participación_ciudadana</vt:lpstr>
      <vt:lpstr>Fortalecimiento_institucional_y_gobernanza_en_tránsito_y_transporte</vt:lpstr>
      <vt:lpstr>FORTALECIMIENTO_UNIVERSIDAD_EMPRESA_ESTADO</vt:lpstr>
      <vt:lpstr>Garantía_de_derechos_con_oportunidad_igualdad_y_autonomía_para_la_comunidad_LGBTI</vt:lpstr>
      <vt:lpstr>GARANTIA_DEL_ASEGURAMIENTO_EN_SALUD</vt:lpstr>
      <vt:lpstr>GENERACIÓN_DE_EMPLEO_PARA_EL_DESARROLLO</vt:lpstr>
      <vt:lpstr>Género</vt:lpstr>
      <vt:lpstr>Gestión_de_la_Salud_pública_en_emergencias_y_desastres</vt:lpstr>
      <vt:lpstr>Gestión_Diferencial_de_Poblaciones_Vulnerables_para_el_derecho_a_la_salud</vt:lpstr>
      <vt:lpstr>Gestión_integral_del_Talento_Humano</vt:lpstr>
      <vt:lpstr>Gestión_integral_para_la_construcción_y_mejoramiento_de_acueductos_veredales</vt:lpstr>
      <vt:lpstr>Gestión_intersectorial_para_la_protección_de_la_primera_infancia_y_la_infancia</vt:lpstr>
      <vt:lpstr>Gestión_para_la_calidad_y_pertenencia_académica</vt:lpstr>
      <vt:lpstr>Gestión_seguimiento_y_control_ambiental</vt:lpstr>
      <vt:lpstr>Gestión_social_empresarial</vt:lpstr>
      <vt:lpstr>GESTIÓN_Y_CONOCIMIENTO_DEL_RIESGO</vt:lpstr>
      <vt:lpstr>Gestión_y_conservación_de_bienes_y_suministros</vt:lpstr>
      <vt:lpstr>Girardota_verde_y_sostenible</vt:lpstr>
      <vt:lpstr>GOBERNANZA_AMBIENTAL</vt:lpstr>
      <vt:lpstr>GOBERNANZA_DEL_SISTEMA_DE_SALUD</vt:lpstr>
      <vt:lpstr>GOBERNANZA_DEPORTIVA</vt:lpstr>
      <vt:lpstr>GOBERNANZA_SEGURIDAD_Y_CONTROL_VIAL</vt:lpstr>
      <vt:lpstr>GOBERNANZA_Y_DESARROLLO_URBANÍSTICO</vt:lpstr>
      <vt:lpstr>Gobierno_escolar_para_la_convivencia</vt:lpstr>
      <vt:lpstr>Grupos_Étnicos</vt:lpstr>
      <vt:lpstr>Implementación_de_Media_tecnica_en_Instituciones_educativas_Oficiales</vt:lpstr>
      <vt:lpstr>Implementación_del_Modelo_integrado_de_Planeación_y_Gestión_MIPG</vt:lpstr>
      <vt:lpstr>Implementación_del_plan_decenal_del_deporte</vt:lpstr>
      <vt:lpstr>Implementación_Sistema_de_Control_Interno</vt:lpstr>
      <vt:lpstr>Inspección_vigilancia_y_control_del_espacio_público</vt:lpstr>
      <vt:lpstr>INSTITUCIONAL</vt:lpstr>
      <vt:lpstr>Institucionalidad_de_género_para_las_Mujeres_con_participación_oportunidad_e_inclusión</vt:lpstr>
      <vt:lpstr>INSTITUCIONALIDAD_Y_GOBERNANZA_EN_AGUA_POTABLE_Y_SANEAMIENTO_BÁSICO</vt:lpstr>
      <vt:lpstr>Intervención_en_Vida_Saludable_y_Condiciones_No_Transmisibles</vt:lpstr>
      <vt:lpstr>Intervención_Transectorial_en_Vida_saludable_y_enfermedades_Transmisibles</vt:lpstr>
      <vt:lpstr>La_U_en_el_Campo</vt:lpstr>
      <vt:lpstr>La_U_para_todos</vt:lpstr>
      <vt:lpstr>Legalización_y_titulación_de_vivienda_social</vt:lpstr>
      <vt:lpstr>Liderazgo_y_ciudadanía_juvenil_para_un_futuro_sostenible</vt:lpstr>
      <vt:lpstr>M_AMBIENTAL</vt:lpstr>
      <vt:lpstr>MANEJO_INTEGRAL_Y_ADECUADO_DE_LOS_RESIDUOS</vt:lpstr>
      <vt:lpstr>Manejo_oportuno_en_la_atención_de_desastres</vt:lpstr>
      <vt:lpstr>Manejo_y_aprovechamiento_sostenible_de_cuencas_y_microcuencas_hidrográficas</vt:lpstr>
      <vt:lpstr>Mantenimiento_y_mejoramiento_de_vías_urbanas_y_rurales</vt:lpstr>
      <vt:lpstr>Mejoramiento_de_las_condiciones_de_Salud_y_ámbito_loboral</vt:lpstr>
      <vt:lpstr>Mejoramiento_integral_de_viviendas_para_un_desarrollo_territorial_incluyente</vt:lpstr>
      <vt:lpstr>Mercado_Agroverde</vt:lpstr>
      <vt:lpstr>Mitigación_del_riesgo_y_reducción_de_la_vulnerabilidad</vt:lpstr>
      <vt:lpstr>Modelo_Educativo_Municipal</vt:lpstr>
      <vt:lpstr>Modernización_y_transformación_administrativa</vt:lpstr>
      <vt:lpstr>Modernización_y_transformación_administrativa_del_INDER</vt:lpstr>
      <vt:lpstr>Monitoreo_evaluación_y_zonificación_de_riesgo_para_fines_de_planificación</vt:lpstr>
      <vt:lpstr>MOVILIDAD_INTELIGENTE_Y_SOSTENIBLE</vt:lpstr>
      <vt:lpstr>Movilidad_planificada_y_sostenible</vt:lpstr>
      <vt:lpstr>Mujer_constructora_de_paz_y_libre_de_violencias</vt:lpstr>
      <vt:lpstr>Niños_y_niñas_con_atención_integral_participación_e_inclusión</vt:lpstr>
      <vt:lpstr>OE</vt:lpstr>
      <vt:lpstr>Optimización_del_plan_maestro_de_acueducto_y_alcantarillado_y_su_implementación</vt:lpstr>
      <vt:lpstr>ORDEN_PÚBLICO_PARA_TODOS</vt:lpstr>
      <vt:lpstr>ORNATO_Y_PAISAJISMO_GENERADORES_DE_VIDA</vt:lpstr>
      <vt:lpstr>Pacto_y_compromiso_por_la_sostenibilidad_y_mitigación_del_cambio_climático</vt:lpstr>
      <vt:lpstr>Parque_Educativo_INNOVA</vt:lpstr>
      <vt:lpstr>PARTICIPACIÓN_CIUDADANA</vt:lpstr>
      <vt:lpstr>Patrimonio_y_memoria_cultural</vt:lpstr>
      <vt:lpstr>PATRIMONIO_Y_MEMORIA_HISTORICA</vt:lpstr>
      <vt:lpstr>PAZ_JUSTICIA_Y_SEGURIDAD</vt:lpstr>
      <vt:lpstr>Plan_Agropecuario_Municipal_PAM_incluyente_y_sostenible</vt:lpstr>
      <vt:lpstr>Plan_estratégico_de_cultura</vt:lpstr>
      <vt:lpstr>Plan_municipal_de_fomento_de_la_lectura</vt:lpstr>
      <vt:lpstr>Plan_municipal_de_turismo_sostenible</vt:lpstr>
      <vt:lpstr>Planeacion_local_y_presupuesto_participativo</vt:lpstr>
      <vt:lpstr>PLANIFICACIÓN_ARMONICA_Y_SOTENIBLE_TERRITORIAL</vt:lpstr>
      <vt:lpstr>PLANIFICACIÓN_DE_LOS_RECURSOS_NATURALES</vt:lpstr>
      <vt:lpstr>Población_vulnerable</vt:lpstr>
      <vt:lpstr>Política_pública_de_bienestar_animal</vt:lpstr>
      <vt:lpstr>PRESTACIÓN_DE_SERVICIOS_DE_SALUD</vt:lpstr>
      <vt:lpstr>Prestación_y_Cuidado_integral_de_la_seguridad_alimentaria_y_nutricional_escolar_PAE</vt:lpstr>
      <vt:lpstr>PREVENCIÓN_DEL_RIESGO_DE_DESASTRES</vt:lpstr>
      <vt:lpstr>PREVENCION_Y_ATENCION_DE_DESASTRES</vt:lpstr>
      <vt:lpstr>Prevención_y_erradicación_de_la_Explotación_Sexual_Comercial_de_Niños_Niñas_y_Adolescentes_ESCNNA_y_del_trabajo_infantil</vt:lpstr>
      <vt:lpstr>Prevención_y_mitigación_del_riesgo_en_el_territorio</vt:lpstr>
      <vt:lpstr>PRODUCTIVIDAD_TRANSFORMACIÓN_Y_COMERCIALIZACIÓN_AGROPECUARIA</vt:lpstr>
      <vt:lpstr>Promoción_al_cuidado_responsable_de_la_fauna_doméstica_y_silvestre</vt:lpstr>
      <vt:lpstr>Promoción_de_equipamientos_sostenibles_y_amigables_con_el_ambiente</vt:lpstr>
      <vt:lpstr>Promoción_de_la_agenda_cultural_con_inclusión</vt:lpstr>
      <vt:lpstr>PROMOCIÓN_DEL_DESARROLLO</vt:lpstr>
      <vt:lpstr>PROMOCIÓN_Y_CIRCULACIÓN_CULTURAL</vt:lpstr>
      <vt:lpstr>Promoción_y_Expansión_para_el_acceso_de_Gas_Natural_Domiciliario</vt:lpstr>
      <vt:lpstr>PROMOCIÓN_Y_FOMENTO_DE_LA_LECTURA</vt:lpstr>
      <vt:lpstr>Promoción_y_fomento_efectivo_de_los_mecanismos_y_procesos_de_participación_ciudadana</vt:lpstr>
      <vt:lpstr>Promoción_y_garantía_de_los_derechos_humanos_de_los_adultos_mayores</vt:lpstr>
      <vt:lpstr>Promoción_y_prevención_para_la_disminución_de_riesgos_y_probabilidad_de_daño</vt:lpstr>
      <vt:lpstr>Promoción_y_protección_en_la_garantía_de_los_derechos_infantiles</vt:lpstr>
      <vt:lpstr>Protección_al_consumidor</vt:lpstr>
      <vt:lpstr>PROTECCIÓN_INTEGRAL_DEL_ADULTO_MAYOR</vt:lpstr>
      <vt:lpstr>Protección_social_integral_para_una_vida_digna</vt:lpstr>
      <vt:lpstr>Protección_y_atención_de_la_garantía_de_los_derechos_para_adolescentes</vt:lpstr>
      <vt:lpstr>Reconstruyendo_el_tejido_social_a_partir_de_la_Familia</vt:lpstr>
      <vt:lpstr>Rendición_de_Cuentas_y_control_social</vt:lpstr>
      <vt:lpstr>S_AMBIENTAL</vt:lpstr>
      <vt:lpstr>SALUD</vt:lpstr>
      <vt:lpstr>SALUD_PÚBLICA</vt:lpstr>
      <vt:lpstr>SANEAMIENTO_BÁSICO</vt:lpstr>
      <vt:lpstr>Seguridad_alimentaria_y_nutricional_como_derecho</vt:lpstr>
      <vt:lpstr>seguridad_social_del_Gestor_cultural_y_pasivo_pensional</vt:lpstr>
      <vt:lpstr>SEGURIDAD_VOLUNTAD_Y_DIGNIDAD_A_LAS_VICTIMAS</vt:lpstr>
      <vt:lpstr>SEGURIDAD_Y_CONVIVENCIA_PARA_LA_PAZ</vt:lpstr>
      <vt:lpstr>SERVICIO_PÚBLICO_DE_GAS_NATURAL</vt:lpstr>
      <vt:lpstr>SERVICIOS_PÚBLICOS_DIFERENTES_A_ACUEDUCTO_ALCANTARILLADO_Y_ASEO</vt:lpstr>
      <vt:lpstr>Servicios_publicos_instituciones_educativas</vt:lpstr>
      <vt:lpstr>Sexualidad_Derechos_Sexuales_y_Reproductivos_con_enfoque_de_derechos_humanos_de_género_y_diferencial</vt:lpstr>
      <vt:lpstr>SISTEMA_AMBIENTAL_SOSTENIBLE</vt:lpstr>
      <vt:lpstr>Sistema_de_evaluación_territorial</vt:lpstr>
      <vt:lpstr>Sistema_de_seguimiento_territorial</vt:lpstr>
      <vt:lpstr>Sistema_Integrado_de_Control_de_Movilidad_SICMO</vt:lpstr>
      <vt:lpstr>SISTEMA_INTEGRADO_DE_GESTIÓN_Y_CONTROL</vt:lpstr>
      <vt:lpstr>SISTEMA_MUNICIPAL_DE_CULTURA</vt:lpstr>
      <vt:lpstr>Sistemas_de_Información_en_Salud_Integrales</vt:lpstr>
      <vt:lpstr>Sistemas_de_tratamiento_sostenibles_de_agua_residuales_a_colectivos_rurales</vt:lpstr>
      <vt:lpstr>Sistemas_de_tratamiento_sostenibles_de_agua_residuales_individual</vt:lpstr>
      <vt:lpstr>SOCIAL</vt:lpstr>
      <vt:lpstr>Socialización_Plan_de_Desarrollo_Territorial_PDT</vt:lpstr>
      <vt:lpstr>SOSTENIBILIDAD_Y_CAMBIO_CLIMÁTICO_RESPONSABILIDAD_DE_TODOS</vt:lpstr>
      <vt:lpstr>Subsidios_acueducto_alcantarillado_y_aseo</vt:lpstr>
      <vt:lpstr>Superación_del_riesgo_con_oportunidades_e_inclusión_social</vt:lpstr>
      <vt:lpstr>Tecnología_de_la_información_y_la_comunicación_para_la_educación</vt:lpstr>
      <vt:lpstr>Tiquetes_urbanos_y_rurales</vt:lpstr>
      <vt:lpstr>Transformación_agroindustrial</vt:lpstr>
      <vt:lpstr>TRANSFORMACIÓN_CON_EQUIDAD_EN_LA_DIVERSIDAD</vt:lpstr>
      <vt:lpstr>TRANSPARENCIA_ADMINISTRATIVA</vt:lpstr>
      <vt:lpstr>TRANSPORTE</vt:lpstr>
      <vt:lpstr>Transversalidad_para_el_desarrollo_educativo</vt:lpstr>
      <vt:lpstr>TURISMO_PARA_EL_DESARROLLO_LOCAL</vt:lpstr>
      <vt:lpstr>Universidad_para_el_desarrollo</vt:lpstr>
      <vt:lpstr>Vamos_para_la_U</vt:lpstr>
      <vt:lpstr>Vigilancia_y_control_en_normalización_urbanística</vt:lpstr>
      <vt:lpstr>VIVIENDA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GIRALDO</dc:creator>
  <cp:lastModifiedBy>Alejandro</cp:lastModifiedBy>
  <cp:lastPrinted>2020-11-11T15:02:26Z</cp:lastPrinted>
  <dcterms:created xsi:type="dcterms:W3CDTF">2020-09-25T16:00:46Z</dcterms:created>
  <dcterms:modified xsi:type="dcterms:W3CDTF">2021-08-05T21:22:01Z</dcterms:modified>
</cp:coreProperties>
</file>