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UNICIPIO DE GIRARDOTA 2\YERMAN FEB 23 PROCESOS\SGD GIRARDOTA Marzo 12\Gestión Infraestructura OK\Formatos\"/>
    </mc:Choice>
  </mc:AlternateContent>
  <bookViews>
    <workbookView xWindow="0" yWindow="0" windowWidth="20490" windowHeight="7050"/>
  </bookViews>
  <sheets>
    <sheet name="AU" sheetId="2" r:id="rId1"/>
  </sheets>
  <definedNames>
    <definedName name="inf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2" l="1"/>
  <c r="E8" i="2" l="1"/>
  <c r="E9" i="2"/>
  <c r="E10" i="2"/>
  <c r="E113" i="2"/>
  <c r="E112" i="2"/>
  <c r="E111" i="2"/>
  <c r="E110" i="2"/>
  <c r="E109" i="2"/>
  <c r="E108" i="2"/>
  <c r="E107" i="2"/>
  <c r="E106" i="2"/>
  <c r="E105" i="2"/>
  <c r="E102" i="2"/>
  <c r="E101" i="2"/>
  <c r="E100" i="2"/>
  <c r="E99" i="2"/>
  <c r="E98" i="2"/>
  <c r="E97" i="2"/>
  <c r="E96" i="2"/>
  <c r="E95" i="2"/>
  <c r="E94" i="2"/>
  <c r="E93" i="2"/>
  <c r="G93" i="2" s="1"/>
  <c r="E92" i="2"/>
  <c r="E91" i="2"/>
  <c r="E90" i="2"/>
  <c r="E89" i="2"/>
  <c r="G89" i="2" s="1"/>
  <c r="E88" i="2"/>
  <c r="E87" i="2"/>
  <c r="E86" i="2"/>
  <c r="E83" i="2"/>
  <c r="G83" i="2" s="1"/>
  <c r="E82" i="2"/>
  <c r="E81" i="2"/>
  <c r="E80" i="2"/>
  <c r="E77" i="2"/>
  <c r="E76" i="2"/>
  <c r="E75" i="2"/>
  <c r="E60" i="2"/>
  <c r="E59" i="2"/>
  <c r="E58" i="2"/>
  <c r="E57" i="2"/>
  <c r="E56" i="2"/>
  <c r="E55" i="2"/>
  <c r="E54" i="2"/>
  <c r="E53" i="2"/>
  <c r="E52" i="2"/>
  <c r="E51" i="2"/>
  <c r="E50" i="2"/>
  <c r="E49" i="2"/>
  <c r="E45" i="2"/>
  <c r="E44" i="2"/>
  <c r="E43" i="2"/>
  <c r="E42" i="2"/>
  <c r="E41" i="2"/>
  <c r="E40" i="2"/>
  <c r="E39" i="2"/>
  <c r="E38" i="2"/>
  <c r="E31" i="2"/>
  <c r="E28" i="2"/>
  <c r="E23" i="2"/>
  <c r="E22" i="2"/>
  <c r="E21" i="2"/>
  <c r="E20" i="2"/>
  <c r="E19" i="2"/>
  <c r="E18" i="2"/>
  <c r="E17" i="2"/>
  <c r="E16" i="2"/>
  <c r="E13" i="2"/>
  <c r="E12" i="2"/>
  <c r="E11" i="2"/>
  <c r="E74" i="2" l="1"/>
  <c r="G74" i="2" s="1"/>
  <c r="E48" i="2"/>
  <c r="E85" i="2"/>
  <c r="G85" i="2" s="1"/>
  <c r="E15" i="2"/>
  <c r="G15" i="2" s="1"/>
  <c r="E104" i="2"/>
  <c r="G104" i="2" s="1"/>
  <c r="G60" i="2"/>
  <c r="G11" i="2"/>
  <c r="G52" i="2"/>
  <c r="G97" i="2"/>
  <c r="G18" i="2"/>
  <c r="G22" i="2"/>
  <c r="G42" i="2"/>
  <c r="G56" i="2"/>
  <c r="E37" i="2"/>
  <c r="G37" i="2" s="1"/>
  <c r="G101" i="2"/>
  <c r="G31" i="2"/>
  <c r="G76" i="2"/>
  <c r="G88" i="2"/>
  <c r="G92" i="2"/>
  <c r="G96" i="2"/>
  <c r="G100" i="2"/>
  <c r="E7" i="2"/>
  <c r="G7" i="2" s="1"/>
  <c r="G9" i="2"/>
  <c r="G13" i="2"/>
  <c r="G90" i="2"/>
  <c r="G94" i="2"/>
  <c r="G98" i="2"/>
  <c r="G102" i="2"/>
  <c r="G20" i="2"/>
  <c r="G28" i="2"/>
  <c r="G40" i="2"/>
  <c r="G44" i="2"/>
  <c r="G50" i="2"/>
  <c r="G54" i="2"/>
  <c r="G58" i="2"/>
  <c r="G81" i="2"/>
  <c r="G91" i="2"/>
  <c r="G95" i="2"/>
  <c r="G99" i="2"/>
  <c r="G8" i="2"/>
  <c r="G12" i="2"/>
  <c r="G17" i="2"/>
  <c r="G21" i="2"/>
  <c r="D35" i="2"/>
  <c r="E35" i="2" s="1"/>
  <c r="G35" i="2" s="1"/>
  <c r="G41" i="2"/>
  <c r="G45" i="2"/>
  <c r="G51" i="2"/>
  <c r="G55" i="2"/>
  <c r="G59" i="2"/>
  <c r="E79" i="2"/>
  <c r="G79" i="2" s="1"/>
  <c r="G68" i="2"/>
  <c r="G86" i="2"/>
  <c r="G16" i="2"/>
  <c r="D27" i="2"/>
  <c r="E27" i="2" s="1"/>
  <c r="G27" i="2" s="1"/>
  <c r="D30" i="2"/>
  <c r="E30" i="2" s="1"/>
  <c r="G30" i="2" s="1"/>
  <c r="D33" i="2"/>
  <c r="E33" i="2" s="1"/>
  <c r="G33" i="2" s="1"/>
  <c r="G38" i="2"/>
  <c r="G48" i="2"/>
  <c r="G70" i="2"/>
  <c r="G10" i="2"/>
  <c r="G19" i="2"/>
  <c r="G23" i="2"/>
  <c r="G39" i="2"/>
  <c r="G43" i="2"/>
  <c r="G49" i="2"/>
  <c r="G53" i="2"/>
  <c r="G57" i="2"/>
  <c r="D34" i="2"/>
  <c r="E34" i="2" s="1"/>
  <c r="G34" i="2" s="1"/>
  <c r="E26" i="2"/>
  <c r="E29" i="2"/>
  <c r="G29" i="2" s="1"/>
  <c r="D32" i="2"/>
  <c r="E32" i="2" s="1"/>
  <c r="G32" i="2" s="1"/>
  <c r="G75" i="2"/>
  <c r="G77" i="2"/>
  <c r="G80" i="2"/>
  <c r="G82" i="2"/>
  <c r="G87" i="2"/>
  <c r="E115" i="2" l="1"/>
  <c r="G115" i="2"/>
  <c r="G26" i="2"/>
  <c r="E25" i="2"/>
  <c r="G25" i="2" l="1"/>
  <c r="G66" i="2" s="1"/>
  <c r="G117" i="2" s="1"/>
  <c r="E66" i="2"/>
</calcChain>
</file>

<file path=xl/comments1.xml><?xml version="1.0" encoding="utf-8"?>
<comments xmlns="http://schemas.openxmlformats.org/spreadsheetml/2006/main">
  <authors>
    <author xml:space="preserve"> </author>
  </authors>
  <commentList>
    <comment ref="B32" authorId="0" shapeId="0">
      <text>
        <r>
          <rPr>
            <sz val="10"/>
            <color indexed="8"/>
            <rFont val="Tahoma"/>
            <family val="2"/>
          </rPr>
          <t>De acuerdo con la Ley 1106 de diciembre 22 de 2.006, todos los contratos de obra pública deberán pagar una contibución equivalente al 5,0% del valor total del contrato.</t>
        </r>
      </text>
    </comment>
  </commentList>
</comments>
</file>

<file path=xl/sharedStrings.xml><?xml version="1.0" encoding="utf-8"?>
<sst xmlns="http://schemas.openxmlformats.org/spreadsheetml/2006/main" count="130" uniqueCount="124">
  <si>
    <t>Cantidad</t>
  </si>
  <si>
    <t>Valor en $</t>
  </si>
  <si>
    <t>Subtotal en $</t>
  </si>
  <si>
    <t>Porcentaje (%)</t>
  </si>
  <si>
    <t>1.</t>
  </si>
  <si>
    <t>ADMINISTRACIÓN</t>
  </si>
  <si>
    <t>1.1</t>
  </si>
  <si>
    <t xml:space="preserve">Costos del proceso de contratación </t>
  </si>
  <si>
    <t>Valor garantía de seriedad de la propuesta</t>
  </si>
  <si>
    <t>Ingeniero preparación propuesta (dia)</t>
  </si>
  <si>
    <t>Secretaria preparación propuesta (dia)</t>
  </si>
  <si>
    <t>Mensajero preparación propuesta (dia)</t>
  </si>
  <si>
    <t>Papelería</t>
  </si>
  <si>
    <t>Presentación propuesta</t>
  </si>
  <si>
    <t>1.2</t>
  </si>
  <si>
    <t xml:space="preserve">Costos de legalización de pólizas </t>
  </si>
  <si>
    <t>Amparo del anticipo</t>
  </si>
  <si>
    <t>Amparo del cumplimiento del contrato</t>
  </si>
  <si>
    <t>Amparo de salarios y prestaciones sociales</t>
  </si>
  <si>
    <t xml:space="preserve">Amparo de calidad de los servicios prestados </t>
  </si>
  <si>
    <t>Amparo de estabilidad de obra</t>
  </si>
  <si>
    <t>Garantía de responsabilidad civil extracontractual</t>
  </si>
  <si>
    <t>Otros amparos indicar cuales</t>
  </si>
  <si>
    <t>Paz y salvo municipal</t>
  </si>
  <si>
    <t>1.3</t>
  </si>
  <si>
    <t>Impuestos Municipales</t>
  </si>
  <si>
    <t>Impuestos de industria y comercio (0,7%)</t>
  </si>
  <si>
    <t>Impuestos estampilla U. de A. (0,5%)</t>
  </si>
  <si>
    <t>Manejo y administración de la Fiduciaria (5X1000)</t>
  </si>
  <si>
    <t>Impuesto de retención en la fuente (1%)</t>
  </si>
  <si>
    <t>Impuesto de 4 x 1000</t>
  </si>
  <si>
    <t>Permisos de rotura y ocupación de vías (5X1000)</t>
  </si>
  <si>
    <t>Contribución especial de seguridad (Imp. de guerra) (5%)</t>
  </si>
  <si>
    <t>Estampilla fondo gerontologico (0,3%)</t>
  </si>
  <si>
    <t>Estampilla procultura (0,5%)</t>
  </si>
  <si>
    <t>Estampilla prohospital (1%)</t>
  </si>
  <si>
    <t>1.4</t>
  </si>
  <si>
    <t>Personal de administración del contrato</t>
  </si>
  <si>
    <t>Director de obra (día)</t>
  </si>
  <si>
    <t>Ingeniero Residente de Obra (día)</t>
  </si>
  <si>
    <t>Almacenista (día)</t>
  </si>
  <si>
    <t>Celadores (día)</t>
  </si>
  <si>
    <t>Maestros de obra - Encargado (día)</t>
  </si>
  <si>
    <t>Secretaria (día)</t>
  </si>
  <si>
    <t>Mensajero</t>
  </si>
  <si>
    <t>Conductor</t>
  </si>
  <si>
    <t>Otros gastos indicar :</t>
  </si>
  <si>
    <t>1.5</t>
  </si>
  <si>
    <t>Otros gastos</t>
  </si>
  <si>
    <t>Arrendamientos (mes)</t>
  </si>
  <si>
    <t>Servicios públicos de la obra (mes)</t>
  </si>
  <si>
    <t>Arrendamiento de la Oficina Central</t>
  </si>
  <si>
    <t>Equipos e insumos para la oficina (mes)</t>
  </si>
  <si>
    <t>Instalaciones provisionales y campamento</t>
  </si>
  <si>
    <t>Transporte personal administrativo (mes)</t>
  </si>
  <si>
    <t>Gastos de papelería (mes)</t>
  </si>
  <si>
    <t>Dotación del personal</t>
  </si>
  <si>
    <t xml:space="preserve">Ensayos de laboratorio </t>
  </si>
  <si>
    <t>Celulares y medios de comunicación (mes)</t>
  </si>
  <si>
    <t>Auditorías internas de calidad del contrato</t>
  </si>
  <si>
    <t>Alimentación</t>
  </si>
  <si>
    <t>TOTAL ADMINISTRACIÓN</t>
  </si>
  <si>
    <t>2.</t>
  </si>
  <si>
    <t>TOTAL IMPREVISTOS</t>
  </si>
  <si>
    <t>3.</t>
  </si>
  <si>
    <t>TOTAL UTILIDADES</t>
  </si>
  <si>
    <t>4.</t>
  </si>
  <si>
    <t>IMPACTO COMUNITARIO</t>
  </si>
  <si>
    <t>4.1</t>
  </si>
  <si>
    <t xml:space="preserve">Personal </t>
  </si>
  <si>
    <t>Tecnologo certificado en impacto comunitario (día)</t>
  </si>
  <si>
    <t>Ayudantes de manejo de trafico vehicular (día)</t>
  </si>
  <si>
    <t>Ayudantes de limpieza de obra</t>
  </si>
  <si>
    <t>4.2</t>
  </si>
  <si>
    <t>Papeleria del impacto comunitario</t>
  </si>
  <si>
    <t>Volantes</t>
  </si>
  <si>
    <t>Actas de vecindad</t>
  </si>
  <si>
    <t>Fotocopias</t>
  </si>
  <si>
    <t xml:space="preserve">Carnetización del personal </t>
  </si>
  <si>
    <t>4.3</t>
  </si>
  <si>
    <t xml:space="preserve">Señalización </t>
  </si>
  <si>
    <t>Cinta reflectiva (m)</t>
  </si>
  <si>
    <t xml:space="preserve">Troncos de piramide </t>
  </si>
  <si>
    <t>Balizas de marcación (un)</t>
  </si>
  <si>
    <t>Barreras métalicas para cerramiento (un)</t>
  </si>
  <si>
    <t>Barricadas (un)</t>
  </si>
  <si>
    <t>Cercos, mallas y estacones</t>
  </si>
  <si>
    <t>Láminas de acero para paso vehicular (un)</t>
  </si>
  <si>
    <t>Señales luminosas (un)</t>
  </si>
  <si>
    <t>Lonas, carpas y plasticos para protección (un)</t>
  </si>
  <si>
    <t>Paletas pare y siga (un)</t>
  </si>
  <si>
    <t>Señales preventivas (un)</t>
  </si>
  <si>
    <t>Señales reglamentarias (un)</t>
  </si>
  <si>
    <t>Canecas para la señalizacion (un)</t>
  </si>
  <si>
    <t>Señal  tubulares</t>
  </si>
  <si>
    <t>Señal informativa portable</t>
  </si>
  <si>
    <t>Valla informativa (gl)</t>
  </si>
  <si>
    <t xml:space="preserve">Valla de apertura y cierrre </t>
  </si>
  <si>
    <t>4.4</t>
  </si>
  <si>
    <t>Salud ocupacional</t>
  </si>
  <si>
    <t>Botiquines y camillas (gl)</t>
  </si>
  <si>
    <t>Unidades sanitarias portatiles (un)</t>
  </si>
  <si>
    <t>Escaleras de acceso a zanjas (un)</t>
  </si>
  <si>
    <t>Uniforme del personal de impacto comunitario</t>
  </si>
  <si>
    <t>Chalecos de seguridad reflectivos (un)</t>
  </si>
  <si>
    <t>Acondicionamiento de vehìculos del personal</t>
  </si>
  <si>
    <t>Cascos de seguridad (un)</t>
  </si>
  <si>
    <t>Transporte del personal de impacto comunitario</t>
  </si>
  <si>
    <t>Celular o medio de comunicación</t>
  </si>
  <si>
    <t>TOTAL IMPACTO COMUNITARIO</t>
  </si>
  <si>
    <t>5.</t>
  </si>
  <si>
    <t>TOTAL VALOR DEL A.U.</t>
  </si>
  <si>
    <t>Versión: 01</t>
  </si>
  <si>
    <t>DISCRIMINACIÓN DE LA ADMINISTRACIÓN Y LA UTILIDAD (AU) COSTOS INDIRECTOS DE LA OBRA</t>
  </si>
  <si>
    <t>Descripción</t>
  </si>
  <si>
    <t>Página 1 de 2</t>
  </si>
  <si>
    <t>Página 2 de 2</t>
  </si>
  <si>
    <t>ELABORÓ:</t>
  </si>
  <si>
    <t>XXXXX</t>
  </si>
  <si>
    <t>P.U Secretaría de Infraestructura</t>
  </si>
  <si>
    <t>COSTO DIRECTO OBRA (CD)</t>
  </si>
  <si>
    <t>DISCRIMINACIÓN COSTOS INDIRECTOS U OTROS FACTORES ADMINISTRACIÓN Y UTILIDAD (AU)</t>
  </si>
  <si>
    <t>Código: M-GI-F-005</t>
  </si>
  <si>
    <t>Fecha 01-03-2021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</si>
</sst>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[$$-240A]\ #,##0"/>
    <numFmt numFmtId="166" formatCode="0.000%"/>
    <numFmt numFmtId="167" formatCode="0.0%"/>
    <numFmt numFmtId="168" formatCode="#,##0.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color indexed="8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3" tint="0.79998168889431442"/>
        <bgColor indexed="40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</cellStyleXfs>
  <cellXfs count="94">
    <xf numFmtId="0" fontId="0" fillId="0" borderId="0" xfId="0"/>
    <xf numFmtId="0" fontId="3" fillId="0" borderId="7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center" vertical="center"/>
    </xf>
    <xf numFmtId="0" fontId="3" fillId="0" borderId="8" xfId="5" applyFont="1" applyFill="1" applyBorder="1" applyAlignment="1">
      <alignment horizontal="left" vertical="center"/>
    </xf>
    <xf numFmtId="0" fontId="3" fillId="0" borderId="6" xfId="5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3" fontId="3" fillId="0" borderId="6" xfId="5" applyNumberFormat="1" applyFont="1" applyFill="1" applyBorder="1" applyAlignment="1">
      <alignment horizontal="center" vertical="center"/>
    </xf>
    <xf numFmtId="3" fontId="3" fillId="0" borderId="6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Border="1" applyAlignment="1">
      <alignment horizontal="center" vertical="center"/>
    </xf>
    <xf numFmtId="3" fontId="2" fillId="0" borderId="0" xfId="5" applyNumberFormat="1" applyFont="1" applyFill="1" applyBorder="1" applyAlignment="1">
      <alignment horizontal="center" vertical="center"/>
    </xf>
    <xf numFmtId="3" fontId="2" fillId="0" borderId="0" xfId="5" applyNumberFormat="1" applyFont="1" applyFill="1" applyBorder="1" applyAlignment="1">
      <alignment horizontal="right" vertical="center"/>
    </xf>
    <xf numFmtId="4" fontId="2" fillId="0" borderId="0" xfId="5" applyNumberFormat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center" vertical="center"/>
    </xf>
    <xf numFmtId="3" fontId="3" fillId="0" borderId="8" xfId="5" applyNumberFormat="1" applyFont="1" applyFill="1" applyBorder="1" applyAlignment="1">
      <alignment horizontal="center" vertical="center"/>
    </xf>
    <xf numFmtId="3" fontId="3" fillId="0" borderId="0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vertical="center" wrapText="1"/>
    </xf>
    <xf numFmtId="1" fontId="2" fillId="0" borderId="0" xfId="5" applyNumberFormat="1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left" vertical="center"/>
    </xf>
    <xf numFmtId="3" fontId="2" fillId="0" borderId="8" xfId="5" applyNumberFormat="1" applyFont="1" applyFill="1" applyBorder="1" applyAlignment="1">
      <alignment horizontal="center" vertical="center"/>
    </xf>
    <xf numFmtId="3" fontId="2" fillId="0" borderId="8" xfId="5" applyNumberFormat="1" applyFont="1" applyFill="1" applyBorder="1" applyAlignment="1">
      <alignment horizontal="right" vertical="center"/>
    </xf>
    <xf numFmtId="3" fontId="3" fillId="0" borderId="0" xfId="5" applyNumberFormat="1" applyFont="1" applyFill="1" applyBorder="1" applyAlignment="1">
      <alignment horizontal="center" vertical="center"/>
    </xf>
    <xf numFmtId="3" fontId="2" fillId="0" borderId="6" xfId="5" applyNumberFormat="1" applyFont="1" applyFill="1" applyBorder="1" applyAlignment="1">
      <alignment horizontal="center" vertical="center"/>
    </xf>
    <xf numFmtId="3" fontId="2" fillId="0" borderId="6" xfId="5" applyNumberFormat="1" applyFont="1" applyFill="1" applyBorder="1" applyAlignment="1">
      <alignment horizontal="right" vertical="center"/>
    </xf>
    <xf numFmtId="0" fontId="2" fillId="0" borderId="8" xfId="5" applyFont="1" applyFill="1" applyBorder="1" applyAlignment="1">
      <alignment vertical="center"/>
    </xf>
    <xf numFmtId="0" fontId="2" fillId="0" borderId="8" xfId="5" applyFont="1" applyFill="1" applyBorder="1" applyAlignment="1">
      <alignment horizontal="center" vertical="center"/>
    </xf>
    <xf numFmtId="3" fontId="3" fillId="0" borderId="8" xfId="5" applyNumberFormat="1" applyFont="1" applyFill="1" applyBorder="1" applyAlignment="1">
      <alignment horizontal="right" vertical="center"/>
    </xf>
    <xf numFmtId="0" fontId="2" fillId="0" borderId="0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Fill="1" applyBorder="1" applyAlignment="1">
      <alignment horizontal="right" vertical="center"/>
    </xf>
    <xf numFmtId="168" fontId="3" fillId="0" borderId="0" xfId="5" applyNumberFormat="1" applyFont="1" applyFill="1" applyBorder="1" applyAlignment="1">
      <alignment horizontal="center" vertical="center"/>
    </xf>
    <xf numFmtId="3" fontId="3" fillId="0" borderId="0" xfId="5" applyNumberFormat="1" applyFont="1" applyFill="1" applyBorder="1" applyAlignment="1">
      <alignment horizontal="left" vertical="center"/>
    </xf>
    <xf numFmtId="0" fontId="3" fillId="0" borderId="11" xfId="5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/>
    </xf>
    <xf numFmtId="10" fontId="2" fillId="0" borderId="18" xfId="4" applyNumberFormat="1" applyFont="1" applyFill="1" applyBorder="1" applyAlignment="1" applyProtection="1">
      <alignment horizontal="center" vertical="center"/>
    </xf>
    <xf numFmtId="10" fontId="3" fillId="0" borderId="19" xfId="4" applyNumberFormat="1" applyFont="1" applyFill="1" applyBorder="1" applyAlignment="1" applyProtection="1">
      <alignment horizontal="center" vertical="center"/>
    </xf>
    <xf numFmtId="10" fontId="3" fillId="2" borderId="21" xfId="5" applyNumberFormat="1" applyFont="1" applyFill="1" applyBorder="1" applyAlignment="1">
      <alignment horizontal="center" vertical="center"/>
    </xf>
    <xf numFmtId="10" fontId="3" fillId="0" borderId="18" xfId="4" applyNumberFormat="1" applyFont="1" applyFill="1" applyBorder="1" applyAlignment="1" applyProtection="1">
      <alignment horizontal="center" vertical="center"/>
    </xf>
    <xf numFmtId="10" fontId="2" fillId="0" borderId="20" xfId="5" applyNumberFormat="1" applyFont="1" applyFill="1" applyBorder="1" applyAlignment="1">
      <alignment vertical="center"/>
    </xf>
    <xf numFmtId="10" fontId="2" fillId="0" borderId="18" xfId="5" applyNumberFormat="1" applyFont="1" applyFill="1" applyBorder="1" applyAlignment="1">
      <alignment vertical="center"/>
    </xf>
    <xf numFmtId="166" fontId="2" fillId="0" borderId="18" xfId="4" applyNumberFormat="1" applyFont="1" applyFill="1" applyBorder="1" applyAlignment="1" applyProtection="1">
      <alignment horizontal="center" vertical="center"/>
    </xf>
    <xf numFmtId="167" fontId="3" fillId="2" borderId="21" xfId="4" applyNumberFormat="1" applyFont="1" applyFill="1" applyBorder="1" applyAlignment="1" applyProtection="1">
      <alignment horizontal="center" vertical="center"/>
    </xf>
    <xf numFmtId="167" fontId="3" fillId="3" borderId="21" xfId="5" applyNumberFormat="1" applyFont="1" applyFill="1" applyBorder="1" applyAlignment="1">
      <alignment horizontal="center" vertical="center"/>
    </xf>
    <xf numFmtId="0" fontId="3" fillId="0" borderId="22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vertical="center"/>
    </xf>
    <xf numFmtId="0" fontId="2" fillId="0" borderId="23" xfId="5" applyFont="1" applyFill="1" applyBorder="1" applyAlignment="1">
      <alignment horizontal="center" vertical="center"/>
    </xf>
    <xf numFmtId="3" fontId="2" fillId="0" borderId="23" xfId="5" applyNumberFormat="1" applyFont="1" applyFill="1" applyBorder="1" applyAlignment="1">
      <alignment horizontal="center" vertical="center"/>
    </xf>
    <xf numFmtId="3" fontId="3" fillId="0" borderId="23" xfId="5" applyNumberFormat="1" applyFont="1" applyFill="1" applyBorder="1" applyAlignment="1">
      <alignment horizontal="center" vertical="center"/>
    </xf>
    <xf numFmtId="3" fontId="3" fillId="0" borderId="23" xfId="5" applyNumberFormat="1" applyFont="1" applyFill="1" applyBorder="1" applyAlignment="1">
      <alignment horizontal="right" vertical="center"/>
    </xf>
    <xf numFmtId="10" fontId="3" fillId="0" borderId="24" xfId="4" applyNumberFormat="1" applyFont="1" applyFill="1" applyBorder="1" applyAlignment="1" applyProtection="1">
      <alignment horizontal="center" vertical="center"/>
    </xf>
    <xf numFmtId="0" fontId="2" fillId="0" borderId="17" xfId="5" applyFont="1" applyFill="1" applyBorder="1" applyAlignment="1">
      <alignment horizontal="center" vertical="center"/>
    </xf>
    <xf numFmtId="0" fontId="3" fillId="0" borderId="17" xfId="5" applyFont="1" applyFill="1" applyBorder="1" applyAlignment="1">
      <alignment horizontal="center" vertical="center" wrapText="1"/>
    </xf>
    <xf numFmtId="0" fontId="3" fillId="0" borderId="0" xfId="5" applyFont="1" applyFill="1" applyBorder="1" applyAlignment="1">
      <alignment horizontal="center" vertical="center" wrapText="1"/>
    </xf>
    <xf numFmtId="0" fontId="3" fillId="0" borderId="18" xfId="5" applyFont="1" applyFill="1" applyBorder="1" applyAlignment="1">
      <alignment horizontal="center" vertical="center"/>
    </xf>
    <xf numFmtId="3" fontId="3" fillId="0" borderId="4" xfId="5" applyNumberFormat="1" applyFont="1" applyFill="1" applyBorder="1" applyAlignment="1">
      <alignment horizontal="center" vertical="center"/>
    </xf>
    <xf numFmtId="10" fontId="3" fillId="0" borderId="4" xfId="4" applyNumberFormat="1" applyFont="1" applyFill="1" applyBorder="1" applyAlignment="1" applyProtection="1">
      <alignment horizontal="center" vertical="center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2" fillId="0" borderId="22" xfId="5" applyFont="1" applyFill="1" applyBorder="1" applyAlignment="1">
      <alignment horizontal="center" vertical="center"/>
    </xf>
    <xf numFmtId="0" fontId="8" fillId="0" borderId="4" xfId="0" applyFont="1" applyBorder="1"/>
    <xf numFmtId="10" fontId="1" fillId="0" borderId="23" xfId="4" applyNumberFormat="1" applyFont="1" applyFill="1" applyBorder="1" applyAlignment="1" applyProtection="1">
      <alignment horizontal="right" vertical="center"/>
    </xf>
    <xf numFmtId="10" fontId="2" fillId="0" borderId="24" xfId="4" applyNumberFormat="1" applyFont="1" applyFill="1" applyBorder="1" applyAlignment="1" applyProtection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0" fontId="1" fillId="0" borderId="0" xfId="4" applyNumberFormat="1" applyFont="1" applyFill="1" applyBorder="1" applyAlignment="1" applyProtection="1">
      <alignment horizontal="right" vertical="center"/>
    </xf>
    <xf numFmtId="10" fontId="2" fillId="0" borderId="18" xfId="4" applyNumberFormat="1" applyFont="1" applyFill="1" applyBorder="1" applyAlignment="1" applyProtection="1">
      <alignment horizontal="right" vertical="center"/>
    </xf>
    <xf numFmtId="0" fontId="3" fillId="0" borderId="13" xfId="5" applyFont="1" applyFill="1" applyBorder="1" applyAlignment="1">
      <alignment horizontal="center" vertical="center" wrapText="1"/>
    </xf>
    <xf numFmtId="0" fontId="3" fillId="0" borderId="14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0" fontId="3" fillId="0" borderId="15" xfId="5" applyFont="1" applyFill="1" applyBorder="1" applyAlignment="1">
      <alignment horizontal="center" vertical="center" wrapText="1"/>
    </xf>
    <xf numFmtId="0" fontId="3" fillId="0" borderId="16" xfId="5" applyFont="1" applyFill="1" applyBorder="1" applyAlignment="1">
      <alignment horizontal="center" vertical="center" wrapText="1"/>
    </xf>
    <xf numFmtId="0" fontId="3" fillId="0" borderId="17" xfId="5" applyFont="1" applyFill="1" applyBorder="1" applyAlignment="1">
      <alignment horizontal="center" vertical="center" wrapText="1"/>
    </xf>
    <xf numFmtId="0" fontId="3" fillId="0" borderId="18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0" fontId="3" fillId="0" borderId="24" xfId="5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left" vertical="center"/>
    </xf>
    <xf numFmtId="0" fontId="3" fillId="0" borderId="2" xfId="5" applyFont="1" applyFill="1" applyBorder="1" applyAlignment="1">
      <alignment horizontal="left" vertical="center"/>
    </xf>
    <xf numFmtId="0" fontId="3" fillId="0" borderId="1" xfId="5" applyFont="1" applyFill="1" applyBorder="1" applyAlignment="1">
      <alignment horizontal="left" vertical="center"/>
    </xf>
    <xf numFmtId="0" fontId="3" fillId="0" borderId="13" xfId="5" applyFont="1" applyFill="1" applyBorder="1" applyAlignment="1">
      <alignment horizontal="center" vertical="center"/>
    </xf>
    <xf numFmtId="0" fontId="3" fillId="0" borderId="14" xfId="5" applyFont="1" applyFill="1" applyBorder="1" applyAlignment="1">
      <alignment horizontal="center" vertical="center"/>
    </xf>
    <xf numFmtId="0" fontId="3" fillId="0" borderId="25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horizontal="center" vertical="center"/>
    </xf>
    <xf numFmtId="0" fontId="3" fillId="0" borderId="26" xfId="5" applyFont="1" applyFill="1" applyBorder="1" applyAlignment="1">
      <alignment horizontal="center" vertical="center"/>
    </xf>
    <xf numFmtId="0" fontId="3" fillId="0" borderId="20" xfId="5" applyFont="1" applyFill="1" applyBorder="1" applyAlignment="1">
      <alignment horizontal="center" vertical="center"/>
    </xf>
    <xf numFmtId="0" fontId="3" fillId="0" borderId="4" xfId="5" applyFont="1" applyFill="1" applyBorder="1" applyAlignment="1">
      <alignment horizontal="center" vertical="center"/>
    </xf>
    <xf numFmtId="165" fontId="3" fillId="0" borderId="4" xfId="5" applyNumberFormat="1" applyFont="1" applyFill="1" applyBorder="1" applyAlignment="1">
      <alignment horizontal="center" vertical="center"/>
    </xf>
    <xf numFmtId="0" fontId="3" fillId="0" borderId="9" xfId="5" applyFont="1" applyFill="1" applyBorder="1" applyAlignment="1">
      <alignment horizontal="center" vertical="center"/>
    </xf>
    <xf numFmtId="0" fontId="3" fillId="0" borderId="10" xfId="5" applyFont="1" applyFill="1" applyBorder="1" applyAlignment="1">
      <alignment horizontal="center" vertical="center"/>
    </xf>
    <xf numFmtId="0" fontId="3" fillId="0" borderId="11" xfId="5" applyFont="1" applyFill="1" applyBorder="1" applyAlignment="1">
      <alignment horizontal="center" vertical="center"/>
    </xf>
  </cellXfs>
  <cellStyles count="6">
    <cellStyle name="Millares 2" xfId="2"/>
    <cellStyle name="Moneda 2" xfId="3"/>
    <cellStyle name="Normal" xfId="0" builtinId="0"/>
    <cellStyle name="Normal 2" xfId="1"/>
    <cellStyle name="Normal 4 38" xfId="5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923925</xdr:colOff>
      <xdr:row>2</xdr:row>
      <xdr:rowOff>225161</xdr:rowOff>
    </xdr:to>
    <xdr:pic>
      <xdr:nvPicPr>
        <xdr:cNvPr id="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0" y="0"/>
          <a:ext cx="923925" cy="79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0</xdr:row>
      <xdr:rowOff>19050</xdr:rowOff>
    </xdr:from>
    <xdr:to>
      <xdr:col>6</xdr:col>
      <xdr:colOff>847725</xdr:colOff>
      <xdr:row>2</xdr:row>
      <xdr:rowOff>237122</xdr:rowOff>
    </xdr:to>
    <xdr:pic>
      <xdr:nvPicPr>
        <xdr:cNvPr id="9" name="Imagen 1" descr="C:\Users\paola.azcarate\Pictures\Logo - Girardota con Calid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9050"/>
          <a:ext cx="666750" cy="7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923925</xdr:colOff>
      <xdr:row>63</xdr:row>
      <xdr:rowOff>225161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429" t="13754" r="3641" b="14648"/>
        <a:stretch>
          <a:fillRect/>
        </a:stretch>
      </xdr:blipFill>
      <xdr:spPr bwMode="auto">
        <a:xfrm>
          <a:off x="0" y="0"/>
          <a:ext cx="923925" cy="796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180975</xdr:colOff>
      <xdr:row>61</xdr:row>
      <xdr:rowOff>19050</xdr:rowOff>
    </xdr:from>
    <xdr:to>
      <xdr:col>6</xdr:col>
      <xdr:colOff>847725</xdr:colOff>
      <xdr:row>63</xdr:row>
      <xdr:rowOff>237122</xdr:rowOff>
    </xdr:to>
    <xdr:pic>
      <xdr:nvPicPr>
        <xdr:cNvPr id="11" name="Imagen 1" descr="C:\Users\paola.azcarate\Pictures\Logo - Girardota con Calidad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9050"/>
          <a:ext cx="666750" cy="78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2"/>
  <sheetViews>
    <sheetView tabSelected="1" workbookViewId="0">
      <selection activeCell="F122" sqref="F122:G122"/>
    </sheetView>
  </sheetViews>
  <sheetFormatPr baseColWidth="10" defaultRowHeight="15" x14ac:dyDescent="0.25"/>
  <cols>
    <col min="1" max="1" width="14.28515625" customWidth="1"/>
    <col min="2" max="2" width="48.28515625" customWidth="1"/>
    <col min="3" max="3" width="9.42578125" customWidth="1"/>
    <col min="4" max="4" width="13.28515625" customWidth="1"/>
    <col min="5" max="5" width="14.5703125" customWidth="1"/>
    <col min="6" max="6" width="4.85546875" customWidth="1"/>
    <col min="7" max="7" width="14.28515625" customWidth="1"/>
  </cols>
  <sheetData>
    <row r="1" spans="1:7" ht="22.5" customHeight="1" x14ac:dyDescent="0.25">
      <c r="A1" s="71"/>
      <c r="B1" s="74" t="s">
        <v>121</v>
      </c>
      <c r="C1" s="75"/>
      <c r="D1" s="80" t="s">
        <v>122</v>
      </c>
      <c r="E1" s="81"/>
      <c r="F1" s="82"/>
      <c r="G1" s="83"/>
    </row>
    <row r="2" spans="1:7" ht="22.5" customHeight="1" x14ac:dyDescent="0.25">
      <c r="A2" s="72"/>
      <c r="B2" s="76"/>
      <c r="C2" s="77"/>
      <c r="D2" s="80" t="s">
        <v>112</v>
      </c>
      <c r="E2" s="81"/>
      <c r="F2" s="82"/>
      <c r="G2" s="84"/>
    </row>
    <row r="3" spans="1:7" ht="22.5" customHeight="1" x14ac:dyDescent="0.25">
      <c r="A3" s="73"/>
      <c r="B3" s="78"/>
      <c r="C3" s="79"/>
      <c r="D3" s="80" t="s">
        <v>123</v>
      </c>
      <c r="E3" s="81"/>
      <c r="F3" s="82"/>
      <c r="G3" s="85"/>
    </row>
    <row r="4" spans="1:7" x14ac:dyDescent="0.25">
      <c r="A4" s="89" t="s">
        <v>120</v>
      </c>
      <c r="B4" s="89"/>
      <c r="C4" s="89"/>
      <c r="D4" s="89"/>
      <c r="E4" s="90">
        <v>1</v>
      </c>
      <c r="F4" s="90"/>
      <c r="G4" s="90"/>
    </row>
    <row r="5" spans="1:7" x14ac:dyDescent="0.25">
      <c r="A5" s="91" t="s">
        <v>114</v>
      </c>
      <c r="B5" s="92"/>
      <c r="C5" s="33" t="s">
        <v>0</v>
      </c>
      <c r="D5" s="33" t="s">
        <v>1</v>
      </c>
      <c r="E5" s="93" t="s">
        <v>2</v>
      </c>
      <c r="F5" s="93"/>
      <c r="G5" s="34" t="s">
        <v>3</v>
      </c>
    </row>
    <row r="6" spans="1:7" x14ac:dyDescent="0.25">
      <c r="A6" s="1" t="s">
        <v>4</v>
      </c>
      <c r="B6" s="3" t="s">
        <v>5</v>
      </c>
      <c r="C6" s="2"/>
      <c r="D6" s="86"/>
      <c r="E6" s="87"/>
      <c r="F6" s="86"/>
      <c r="G6" s="88"/>
    </row>
    <row r="7" spans="1:7" x14ac:dyDescent="0.25">
      <c r="A7" s="35" t="s">
        <v>6</v>
      </c>
      <c r="B7" s="4" t="s">
        <v>7</v>
      </c>
      <c r="C7" s="5"/>
      <c r="D7" s="6"/>
      <c r="E7" s="57">
        <f>+E8+E9+E10+E11+E12+E13</f>
        <v>0</v>
      </c>
      <c r="F7" s="7"/>
      <c r="G7" s="58">
        <f>+E7/E4</f>
        <v>0</v>
      </c>
    </row>
    <row r="8" spans="1:7" x14ac:dyDescent="0.25">
      <c r="A8" s="36"/>
      <c r="B8" s="8" t="s">
        <v>8</v>
      </c>
      <c r="C8" s="9">
        <v>0</v>
      </c>
      <c r="D8" s="10">
        <v>0</v>
      </c>
      <c r="E8" s="10">
        <f t="shared" ref="E8:E13" si="0">+D8*C8</f>
        <v>0</v>
      </c>
      <c r="F8" s="12"/>
      <c r="G8" s="37">
        <f>+E8/E4</f>
        <v>0</v>
      </c>
    </row>
    <row r="9" spans="1:7" x14ac:dyDescent="0.25">
      <c r="A9" s="36"/>
      <c r="B9" s="8" t="s">
        <v>9</v>
      </c>
      <c r="C9" s="9">
        <v>0</v>
      </c>
      <c r="D9" s="10">
        <v>0</v>
      </c>
      <c r="E9" s="10">
        <f t="shared" si="0"/>
        <v>0</v>
      </c>
      <c r="F9" s="11"/>
      <c r="G9" s="37">
        <f>+E9/E4</f>
        <v>0</v>
      </c>
    </row>
    <row r="10" spans="1:7" x14ac:dyDescent="0.25">
      <c r="A10" s="36"/>
      <c r="B10" s="8" t="s">
        <v>10</v>
      </c>
      <c r="C10" s="9">
        <v>0</v>
      </c>
      <c r="D10" s="10">
        <v>0</v>
      </c>
      <c r="E10" s="10">
        <f t="shared" si="0"/>
        <v>0</v>
      </c>
      <c r="F10" s="11"/>
      <c r="G10" s="37">
        <f>+E10/E4</f>
        <v>0</v>
      </c>
    </row>
    <row r="11" spans="1:7" x14ac:dyDescent="0.25">
      <c r="A11" s="36"/>
      <c r="B11" s="8" t="s">
        <v>11</v>
      </c>
      <c r="C11" s="9">
        <v>0</v>
      </c>
      <c r="D11" s="10">
        <v>0</v>
      </c>
      <c r="E11" s="10">
        <f t="shared" si="0"/>
        <v>0</v>
      </c>
      <c r="F11" s="11"/>
      <c r="G11" s="37">
        <f>+E11/E4</f>
        <v>0</v>
      </c>
    </row>
    <row r="12" spans="1:7" x14ac:dyDescent="0.25">
      <c r="A12" s="36"/>
      <c r="B12" s="8" t="s">
        <v>12</v>
      </c>
      <c r="C12" s="9">
        <v>0</v>
      </c>
      <c r="D12" s="10">
        <v>0</v>
      </c>
      <c r="E12" s="10">
        <f t="shared" si="0"/>
        <v>0</v>
      </c>
      <c r="F12" s="11"/>
      <c r="G12" s="37">
        <f>+E12/E4</f>
        <v>0</v>
      </c>
    </row>
    <row r="13" spans="1:7" x14ac:dyDescent="0.25">
      <c r="A13" s="36"/>
      <c r="B13" s="8" t="s">
        <v>13</v>
      </c>
      <c r="C13" s="9">
        <v>0</v>
      </c>
      <c r="D13" s="10">
        <v>0</v>
      </c>
      <c r="E13" s="10">
        <f t="shared" si="0"/>
        <v>0</v>
      </c>
      <c r="F13" s="11"/>
      <c r="G13" s="37">
        <f>+E13/E4</f>
        <v>0</v>
      </c>
    </row>
    <row r="14" spans="1:7" x14ac:dyDescent="0.25">
      <c r="A14" s="36"/>
      <c r="B14" s="8"/>
      <c r="C14" s="9"/>
      <c r="D14" s="10"/>
      <c r="E14" s="10"/>
      <c r="F14" s="11"/>
      <c r="G14" s="37"/>
    </row>
    <row r="15" spans="1:7" x14ac:dyDescent="0.25">
      <c r="A15" s="36" t="s">
        <v>14</v>
      </c>
      <c r="B15" s="13" t="s">
        <v>15</v>
      </c>
      <c r="C15" s="14"/>
      <c r="D15" s="10"/>
      <c r="E15" s="57">
        <f>E16+E17+E18+E19+E20+E21+E22+E23</f>
        <v>0</v>
      </c>
      <c r="F15" s="16"/>
      <c r="G15" s="58">
        <f>+E15/E4</f>
        <v>0</v>
      </c>
    </row>
    <row r="16" spans="1:7" x14ac:dyDescent="0.25">
      <c r="A16" s="36"/>
      <c r="B16" s="8" t="s">
        <v>16</v>
      </c>
      <c r="C16" s="9">
        <v>0</v>
      </c>
      <c r="D16" s="10">
        <v>0</v>
      </c>
      <c r="E16" s="10">
        <f t="shared" ref="E16:E23" si="1">+D16*C16</f>
        <v>0</v>
      </c>
      <c r="F16" s="12"/>
      <c r="G16" s="37">
        <f>+E16/E4</f>
        <v>0</v>
      </c>
    </row>
    <row r="17" spans="1:7" x14ac:dyDescent="0.25">
      <c r="A17" s="36"/>
      <c r="B17" s="8" t="s">
        <v>17</v>
      </c>
      <c r="C17" s="9">
        <v>0</v>
      </c>
      <c r="D17" s="10">
        <v>0</v>
      </c>
      <c r="E17" s="10">
        <f t="shared" si="1"/>
        <v>0</v>
      </c>
      <c r="F17" s="12"/>
      <c r="G17" s="37">
        <f>+E17/E4</f>
        <v>0</v>
      </c>
    </row>
    <row r="18" spans="1:7" x14ac:dyDescent="0.25">
      <c r="A18" s="36"/>
      <c r="B18" s="8" t="s">
        <v>18</v>
      </c>
      <c r="C18" s="9">
        <v>0</v>
      </c>
      <c r="D18" s="10">
        <v>0</v>
      </c>
      <c r="E18" s="10">
        <f t="shared" si="1"/>
        <v>0</v>
      </c>
      <c r="F18" s="12"/>
      <c r="G18" s="37">
        <f>+E18/E4</f>
        <v>0</v>
      </c>
    </row>
    <row r="19" spans="1:7" x14ac:dyDescent="0.25">
      <c r="A19" s="36"/>
      <c r="B19" s="8" t="s">
        <v>19</v>
      </c>
      <c r="C19" s="9">
        <v>0</v>
      </c>
      <c r="D19" s="10">
        <v>0</v>
      </c>
      <c r="E19" s="10">
        <f t="shared" si="1"/>
        <v>0</v>
      </c>
      <c r="F19" s="12"/>
      <c r="G19" s="37">
        <f>+E19/E4</f>
        <v>0</v>
      </c>
    </row>
    <row r="20" spans="1:7" x14ac:dyDescent="0.25">
      <c r="A20" s="36"/>
      <c r="B20" s="8" t="s">
        <v>20</v>
      </c>
      <c r="C20" s="9">
        <v>0</v>
      </c>
      <c r="D20" s="10">
        <v>0</v>
      </c>
      <c r="E20" s="10">
        <f t="shared" si="1"/>
        <v>0</v>
      </c>
      <c r="F20" s="12"/>
      <c r="G20" s="37">
        <f>+E20/E4</f>
        <v>0</v>
      </c>
    </row>
    <row r="21" spans="1:7" x14ac:dyDescent="0.25">
      <c r="A21" s="36"/>
      <c r="B21" s="8" t="s">
        <v>21</v>
      </c>
      <c r="C21" s="9">
        <v>0</v>
      </c>
      <c r="D21" s="10">
        <v>0</v>
      </c>
      <c r="E21" s="10">
        <f t="shared" si="1"/>
        <v>0</v>
      </c>
      <c r="F21" s="12"/>
      <c r="G21" s="37">
        <f>+E21/E4</f>
        <v>0</v>
      </c>
    </row>
    <row r="22" spans="1:7" x14ac:dyDescent="0.25">
      <c r="A22" s="36"/>
      <c r="B22" s="8" t="s">
        <v>22</v>
      </c>
      <c r="C22" s="9">
        <v>0</v>
      </c>
      <c r="D22" s="10">
        <v>0</v>
      </c>
      <c r="E22" s="10">
        <f t="shared" si="1"/>
        <v>0</v>
      </c>
      <c r="F22" s="12"/>
      <c r="G22" s="37">
        <f>+E22/E4</f>
        <v>0</v>
      </c>
    </row>
    <row r="23" spans="1:7" x14ac:dyDescent="0.25">
      <c r="A23" s="36"/>
      <c r="B23" s="8" t="s">
        <v>23</v>
      </c>
      <c r="C23" s="9">
        <v>0</v>
      </c>
      <c r="D23" s="10">
        <v>0</v>
      </c>
      <c r="E23" s="10">
        <f t="shared" si="1"/>
        <v>0</v>
      </c>
      <c r="F23" s="12"/>
      <c r="G23" s="37">
        <f>+E23/E4</f>
        <v>0</v>
      </c>
    </row>
    <row r="24" spans="1:7" x14ac:dyDescent="0.25">
      <c r="A24" s="36"/>
      <c r="B24" s="8"/>
      <c r="C24" s="9"/>
      <c r="D24" s="10"/>
      <c r="E24" s="10"/>
      <c r="F24" s="12"/>
      <c r="G24" s="37"/>
    </row>
    <row r="25" spans="1:7" x14ac:dyDescent="0.25">
      <c r="A25" s="36" t="s">
        <v>24</v>
      </c>
      <c r="B25" s="13" t="s">
        <v>25</v>
      </c>
      <c r="C25" s="14"/>
      <c r="D25" s="10"/>
      <c r="E25" s="57">
        <f>+E26+E27+E28+E29+E30+E31+E32+E33+E34+E35</f>
        <v>0</v>
      </c>
      <c r="F25" s="16"/>
      <c r="G25" s="58">
        <f>+E25/E4</f>
        <v>0</v>
      </c>
    </row>
    <row r="26" spans="1:7" x14ac:dyDescent="0.25">
      <c r="A26" s="36"/>
      <c r="B26" s="8" t="s">
        <v>26</v>
      </c>
      <c r="C26" s="9">
        <v>0</v>
      </c>
      <c r="D26" s="10">
        <v>0</v>
      </c>
      <c r="E26" s="10">
        <f t="shared" ref="E26:E35" si="2">+D26*C26</f>
        <v>0</v>
      </c>
      <c r="F26" s="11"/>
      <c r="G26" s="37">
        <f>+E26/E4</f>
        <v>0</v>
      </c>
    </row>
    <row r="27" spans="1:7" x14ac:dyDescent="0.25">
      <c r="A27" s="36"/>
      <c r="B27" s="8" t="s">
        <v>27</v>
      </c>
      <c r="C27" s="9">
        <v>0</v>
      </c>
      <c r="D27" s="10">
        <f>+E4*0.005</f>
        <v>5.0000000000000001E-3</v>
      </c>
      <c r="E27" s="10">
        <f t="shared" si="2"/>
        <v>0</v>
      </c>
      <c r="F27" s="11"/>
      <c r="G27" s="37">
        <f>+E27/E4</f>
        <v>0</v>
      </c>
    </row>
    <row r="28" spans="1:7" x14ac:dyDescent="0.25">
      <c r="A28" s="36"/>
      <c r="B28" s="8" t="s">
        <v>28</v>
      </c>
      <c r="C28" s="9">
        <v>0</v>
      </c>
      <c r="D28" s="10">
        <v>0</v>
      </c>
      <c r="E28" s="10">
        <f t="shared" si="2"/>
        <v>0</v>
      </c>
      <c r="F28" s="11"/>
      <c r="G28" s="37">
        <f>+E28/E4</f>
        <v>0</v>
      </c>
    </row>
    <row r="29" spans="1:7" x14ac:dyDescent="0.25">
      <c r="A29" s="36"/>
      <c r="B29" s="8" t="s">
        <v>29</v>
      </c>
      <c r="C29" s="9">
        <v>0</v>
      </c>
      <c r="D29" s="10">
        <v>0</v>
      </c>
      <c r="E29" s="10">
        <f t="shared" si="2"/>
        <v>0</v>
      </c>
      <c r="F29" s="11"/>
      <c r="G29" s="37">
        <f>+E29/E4</f>
        <v>0</v>
      </c>
    </row>
    <row r="30" spans="1:7" x14ac:dyDescent="0.25">
      <c r="A30" s="36"/>
      <c r="B30" s="8" t="s">
        <v>30</v>
      </c>
      <c r="C30" s="9">
        <v>0</v>
      </c>
      <c r="D30" s="10">
        <f>+(E4*4)/1000</f>
        <v>4.0000000000000001E-3</v>
      </c>
      <c r="E30" s="10">
        <f t="shared" si="2"/>
        <v>0</v>
      </c>
      <c r="F30" s="11"/>
      <c r="G30" s="37">
        <f>+E30/E4</f>
        <v>0</v>
      </c>
    </row>
    <row r="31" spans="1:7" x14ac:dyDescent="0.25">
      <c r="A31" s="36"/>
      <c r="B31" s="8" t="s">
        <v>31</v>
      </c>
      <c r="C31" s="9">
        <v>0</v>
      </c>
      <c r="D31" s="10">
        <v>0</v>
      </c>
      <c r="E31" s="10">
        <f t="shared" si="2"/>
        <v>0</v>
      </c>
      <c r="F31" s="11"/>
      <c r="G31" s="37">
        <f>+E31/E4</f>
        <v>0</v>
      </c>
    </row>
    <row r="32" spans="1:7" x14ac:dyDescent="0.25">
      <c r="A32" s="36"/>
      <c r="B32" s="8" t="s">
        <v>32</v>
      </c>
      <c r="C32" s="9">
        <v>0</v>
      </c>
      <c r="D32" s="10">
        <f>+E4*0.05</f>
        <v>0.05</v>
      </c>
      <c r="E32" s="10">
        <f t="shared" si="2"/>
        <v>0</v>
      </c>
      <c r="F32" s="11"/>
      <c r="G32" s="37">
        <f>+E32/E4</f>
        <v>0</v>
      </c>
    </row>
    <row r="33" spans="1:7" x14ac:dyDescent="0.25">
      <c r="A33" s="36"/>
      <c r="B33" s="17" t="s">
        <v>33</v>
      </c>
      <c r="C33" s="9">
        <v>0</v>
      </c>
      <c r="D33" s="10">
        <f>+E4*0.03</f>
        <v>0.03</v>
      </c>
      <c r="E33" s="10">
        <f t="shared" si="2"/>
        <v>0</v>
      </c>
      <c r="F33" s="11"/>
      <c r="G33" s="37">
        <f>+E33/E4</f>
        <v>0</v>
      </c>
    </row>
    <row r="34" spans="1:7" x14ac:dyDescent="0.25">
      <c r="A34" s="36"/>
      <c r="B34" s="8" t="s">
        <v>34</v>
      </c>
      <c r="C34" s="9">
        <v>0</v>
      </c>
      <c r="D34" s="10">
        <f>+E4*0.005</f>
        <v>5.0000000000000001E-3</v>
      </c>
      <c r="E34" s="10">
        <f t="shared" si="2"/>
        <v>0</v>
      </c>
      <c r="F34" s="11"/>
      <c r="G34" s="37">
        <f>+E34/E4</f>
        <v>0</v>
      </c>
    </row>
    <row r="35" spans="1:7" x14ac:dyDescent="0.25">
      <c r="A35" s="36"/>
      <c r="B35" s="8" t="s">
        <v>35</v>
      </c>
      <c r="C35" s="9">
        <v>0</v>
      </c>
      <c r="D35" s="10">
        <f>+E4*0.01</f>
        <v>0.01</v>
      </c>
      <c r="E35" s="10">
        <f t="shared" si="2"/>
        <v>0</v>
      </c>
      <c r="F35" s="11"/>
      <c r="G35" s="37">
        <f>+E35/E4</f>
        <v>0</v>
      </c>
    </row>
    <row r="36" spans="1:7" x14ac:dyDescent="0.25">
      <c r="A36" s="36"/>
      <c r="B36" s="8"/>
      <c r="C36" s="9"/>
      <c r="D36" s="10"/>
      <c r="E36" s="10"/>
      <c r="F36" s="11"/>
      <c r="G36" s="37"/>
    </row>
    <row r="37" spans="1:7" x14ac:dyDescent="0.25">
      <c r="A37" s="36" t="s">
        <v>36</v>
      </c>
      <c r="B37" s="13" t="s">
        <v>37</v>
      </c>
      <c r="C37" s="14"/>
      <c r="D37" s="10"/>
      <c r="E37" s="57">
        <f>+E38+E39+E40+E41+E42+E43+E44+E45</f>
        <v>0</v>
      </c>
      <c r="F37" s="16"/>
      <c r="G37" s="58">
        <f>+E37/E4</f>
        <v>0</v>
      </c>
    </row>
    <row r="38" spans="1:7" x14ac:dyDescent="0.25">
      <c r="A38" s="36"/>
      <c r="B38" s="8" t="s">
        <v>38</v>
      </c>
      <c r="C38" s="18">
        <v>0</v>
      </c>
      <c r="D38" s="10">
        <v>0</v>
      </c>
      <c r="E38" s="10">
        <f t="shared" ref="E38:E45" si="3">+D38*C38</f>
        <v>0</v>
      </c>
      <c r="F38" s="11"/>
      <c r="G38" s="37">
        <f>+E38/E4</f>
        <v>0</v>
      </c>
    </row>
    <row r="39" spans="1:7" x14ac:dyDescent="0.25">
      <c r="A39" s="36"/>
      <c r="B39" s="19" t="s">
        <v>39</v>
      </c>
      <c r="C39" s="9">
        <v>0</v>
      </c>
      <c r="D39" s="10">
        <v>0</v>
      </c>
      <c r="E39" s="10">
        <f t="shared" si="3"/>
        <v>0</v>
      </c>
      <c r="F39" s="11"/>
      <c r="G39" s="37">
        <f>+E39/E4</f>
        <v>0</v>
      </c>
    </row>
    <row r="40" spans="1:7" x14ac:dyDescent="0.25">
      <c r="A40" s="36"/>
      <c r="B40" s="19" t="s">
        <v>40</v>
      </c>
      <c r="C40" s="9">
        <v>0</v>
      </c>
      <c r="D40" s="10">
        <v>0</v>
      </c>
      <c r="E40" s="10">
        <f t="shared" si="3"/>
        <v>0</v>
      </c>
      <c r="F40" s="11"/>
      <c r="G40" s="37">
        <f>+E40/E4</f>
        <v>0</v>
      </c>
    </row>
    <row r="41" spans="1:7" x14ac:dyDescent="0.25">
      <c r="A41" s="36"/>
      <c r="B41" s="19" t="s">
        <v>41</v>
      </c>
      <c r="C41" s="9">
        <v>0</v>
      </c>
      <c r="D41" s="10">
        <v>0</v>
      </c>
      <c r="E41" s="10">
        <f t="shared" si="3"/>
        <v>0</v>
      </c>
      <c r="F41" s="11"/>
      <c r="G41" s="37">
        <f>+E41/E4</f>
        <v>0</v>
      </c>
    </row>
    <row r="42" spans="1:7" x14ac:dyDescent="0.25">
      <c r="A42" s="36"/>
      <c r="B42" s="19" t="s">
        <v>42</v>
      </c>
      <c r="C42" s="9">
        <v>0</v>
      </c>
      <c r="D42" s="10">
        <v>0</v>
      </c>
      <c r="E42" s="10">
        <f t="shared" si="3"/>
        <v>0</v>
      </c>
      <c r="F42" s="11"/>
      <c r="G42" s="37">
        <f>+E42/E4</f>
        <v>0</v>
      </c>
    </row>
    <row r="43" spans="1:7" x14ac:dyDescent="0.25">
      <c r="A43" s="36"/>
      <c r="B43" s="19" t="s">
        <v>43</v>
      </c>
      <c r="C43" s="18">
        <v>0</v>
      </c>
      <c r="D43" s="10">
        <v>0</v>
      </c>
      <c r="E43" s="10">
        <f t="shared" si="3"/>
        <v>0</v>
      </c>
      <c r="F43" s="11"/>
      <c r="G43" s="37">
        <f>+E43/E4</f>
        <v>0</v>
      </c>
    </row>
    <row r="44" spans="1:7" x14ac:dyDescent="0.25">
      <c r="A44" s="36"/>
      <c r="B44" s="19" t="s">
        <v>44</v>
      </c>
      <c r="C44" s="18">
        <v>0</v>
      </c>
      <c r="D44" s="10">
        <v>0</v>
      </c>
      <c r="E44" s="10">
        <f t="shared" si="3"/>
        <v>0</v>
      </c>
      <c r="F44" s="11"/>
      <c r="G44" s="37">
        <f>+E44/E4</f>
        <v>0</v>
      </c>
    </row>
    <row r="45" spans="1:7" x14ac:dyDescent="0.25">
      <c r="A45" s="36"/>
      <c r="B45" s="19" t="s">
        <v>45</v>
      </c>
      <c r="C45" s="18">
        <v>0</v>
      </c>
      <c r="D45" s="10">
        <v>0</v>
      </c>
      <c r="E45" s="10">
        <f t="shared" si="3"/>
        <v>0</v>
      </c>
      <c r="F45" s="11"/>
      <c r="G45" s="37">
        <f>+E45/E4</f>
        <v>0</v>
      </c>
    </row>
    <row r="46" spans="1:7" x14ac:dyDescent="0.25">
      <c r="A46" s="36"/>
      <c r="B46" s="8" t="s">
        <v>46</v>
      </c>
      <c r="C46" s="9"/>
      <c r="D46" s="10"/>
      <c r="E46" s="10"/>
      <c r="F46" s="11"/>
      <c r="G46" s="37"/>
    </row>
    <row r="47" spans="1:7" x14ac:dyDescent="0.25">
      <c r="A47" s="36"/>
      <c r="B47" s="8"/>
      <c r="C47" s="9"/>
      <c r="D47" s="10"/>
      <c r="E47" s="10"/>
      <c r="F47" s="11"/>
      <c r="G47" s="37"/>
    </row>
    <row r="48" spans="1:7" x14ac:dyDescent="0.25">
      <c r="A48" s="36" t="s">
        <v>47</v>
      </c>
      <c r="B48" s="13" t="s">
        <v>48</v>
      </c>
      <c r="C48" s="9"/>
      <c r="D48" s="10"/>
      <c r="E48" s="57">
        <f>+E49+E50+E51+E52+E53+E54+E55+E56+E57+E58+E59+E60</f>
        <v>0</v>
      </c>
      <c r="F48" s="16"/>
      <c r="G48" s="58">
        <f>+E48/E4</f>
        <v>0</v>
      </c>
    </row>
    <row r="49" spans="1:7" x14ac:dyDescent="0.25">
      <c r="A49" s="36"/>
      <c r="B49" s="8" t="s">
        <v>49</v>
      </c>
      <c r="C49" s="9">
        <v>0</v>
      </c>
      <c r="D49" s="10">
        <v>0</v>
      </c>
      <c r="E49" s="10">
        <f t="shared" ref="E49:E60" si="4">+D49*C49</f>
        <v>0</v>
      </c>
      <c r="F49" s="11"/>
      <c r="G49" s="37">
        <f>+E49/E4</f>
        <v>0</v>
      </c>
    </row>
    <row r="50" spans="1:7" x14ac:dyDescent="0.25">
      <c r="A50" s="36"/>
      <c r="B50" s="8" t="s">
        <v>50</v>
      </c>
      <c r="C50" s="9">
        <v>0</v>
      </c>
      <c r="D50" s="10">
        <v>0</v>
      </c>
      <c r="E50" s="10">
        <f t="shared" si="4"/>
        <v>0</v>
      </c>
      <c r="F50" s="11"/>
      <c r="G50" s="37">
        <f>++E50/E4</f>
        <v>0</v>
      </c>
    </row>
    <row r="51" spans="1:7" x14ac:dyDescent="0.25">
      <c r="A51" s="36"/>
      <c r="B51" s="8" t="s">
        <v>51</v>
      </c>
      <c r="C51" s="9">
        <v>0</v>
      </c>
      <c r="D51" s="10">
        <v>0</v>
      </c>
      <c r="E51" s="10">
        <f t="shared" si="4"/>
        <v>0</v>
      </c>
      <c r="F51" s="11"/>
      <c r="G51" s="37">
        <f>+E51/E4</f>
        <v>0</v>
      </c>
    </row>
    <row r="52" spans="1:7" x14ac:dyDescent="0.25">
      <c r="A52" s="36"/>
      <c r="B52" s="17" t="s">
        <v>52</v>
      </c>
      <c r="C52" s="9">
        <v>0</v>
      </c>
      <c r="D52" s="10">
        <v>0</v>
      </c>
      <c r="E52" s="10">
        <f t="shared" si="4"/>
        <v>0</v>
      </c>
      <c r="F52" s="11"/>
      <c r="G52" s="37">
        <f>+E52/E4</f>
        <v>0</v>
      </c>
    </row>
    <row r="53" spans="1:7" x14ac:dyDescent="0.25">
      <c r="A53" s="36"/>
      <c r="B53" s="8" t="s">
        <v>53</v>
      </c>
      <c r="C53" s="9">
        <v>0</v>
      </c>
      <c r="D53" s="10">
        <v>0</v>
      </c>
      <c r="E53" s="10">
        <f t="shared" si="4"/>
        <v>0</v>
      </c>
      <c r="F53" s="11"/>
      <c r="G53" s="37">
        <f>+E53/E4</f>
        <v>0</v>
      </c>
    </row>
    <row r="54" spans="1:7" x14ac:dyDescent="0.25">
      <c r="A54" s="36"/>
      <c r="B54" s="8" t="s">
        <v>54</v>
      </c>
      <c r="C54" s="9">
        <v>0</v>
      </c>
      <c r="D54" s="10">
        <v>0</v>
      </c>
      <c r="E54" s="10">
        <f t="shared" si="4"/>
        <v>0</v>
      </c>
      <c r="F54" s="11"/>
      <c r="G54" s="37">
        <f>+E54/E4</f>
        <v>0</v>
      </c>
    </row>
    <row r="55" spans="1:7" x14ac:dyDescent="0.25">
      <c r="A55" s="36"/>
      <c r="B55" s="8" t="s">
        <v>55</v>
      </c>
      <c r="C55" s="9">
        <v>0</v>
      </c>
      <c r="D55" s="10">
        <v>0</v>
      </c>
      <c r="E55" s="10">
        <f t="shared" si="4"/>
        <v>0</v>
      </c>
      <c r="F55" s="11"/>
      <c r="G55" s="37">
        <f>+E55/E4</f>
        <v>0</v>
      </c>
    </row>
    <row r="56" spans="1:7" x14ac:dyDescent="0.25">
      <c r="A56" s="36"/>
      <c r="B56" s="8" t="s">
        <v>56</v>
      </c>
      <c r="C56" s="9">
        <v>0</v>
      </c>
      <c r="D56" s="10">
        <v>0</v>
      </c>
      <c r="E56" s="10">
        <f t="shared" si="4"/>
        <v>0</v>
      </c>
      <c r="F56" s="11"/>
      <c r="G56" s="37">
        <f>+E56/E4</f>
        <v>0</v>
      </c>
    </row>
    <row r="57" spans="1:7" x14ac:dyDescent="0.25">
      <c r="A57" s="36"/>
      <c r="B57" s="8" t="s">
        <v>57</v>
      </c>
      <c r="C57" s="9">
        <v>0</v>
      </c>
      <c r="D57" s="10">
        <v>0</v>
      </c>
      <c r="E57" s="10">
        <f t="shared" si="4"/>
        <v>0</v>
      </c>
      <c r="F57" s="11"/>
      <c r="G57" s="37">
        <f>+E57/E4</f>
        <v>0</v>
      </c>
    </row>
    <row r="58" spans="1:7" x14ac:dyDescent="0.25">
      <c r="A58" s="36"/>
      <c r="B58" s="8" t="s">
        <v>58</v>
      </c>
      <c r="C58" s="9">
        <v>0</v>
      </c>
      <c r="D58" s="10">
        <v>0</v>
      </c>
      <c r="E58" s="10">
        <f t="shared" si="4"/>
        <v>0</v>
      </c>
      <c r="F58" s="11"/>
      <c r="G58" s="37">
        <f>+E58/E4</f>
        <v>0</v>
      </c>
    </row>
    <row r="59" spans="1:7" x14ac:dyDescent="0.25">
      <c r="A59" s="36"/>
      <c r="B59" s="8" t="s">
        <v>59</v>
      </c>
      <c r="C59" s="9">
        <v>0</v>
      </c>
      <c r="D59" s="10">
        <v>0</v>
      </c>
      <c r="E59" s="10">
        <f t="shared" si="4"/>
        <v>0</v>
      </c>
      <c r="F59" s="11"/>
      <c r="G59" s="37">
        <f>+E59/E4</f>
        <v>0</v>
      </c>
    </row>
    <row r="60" spans="1:7" x14ac:dyDescent="0.25">
      <c r="A60" s="36"/>
      <c r="B60" s="17" t="s">
        <v>60</v>
      </c>
      <c r="C60" s="9">
        <v>0</v>
      </c>
      <c r="D60" s="10">
        <v>0</v>
      </c>
      <c r="E60" s="10">
        <f t="shared" si="4"/>
        <v>0</v>
      </c>
      <c r="F60" s="11"/>
      <c r="G60" s="37">
        <f>+E60/E4</f>
        <v>0</v>
      </c>
    </row>
    <row r="61" spans="1:7" x14ac:dyDescent="0.25">
      <c r="A61" s="53" t="s">
        <v>115</v>
      </c>
      <c r="B61" s="8"/>
      <c r="C61" s="9"/>
      <c r="D61" s="10"/>
      <c r="E61" s="10"/>
      <c r="F61" s="69" t="s">
        <v>122</v>
      </c>
      <c r="G61" s="70"/>
    </row>
    <row r="62" spans="1:7" ht="22.5" customHeight="1" x14ac:dyDescent="0.25">
      <c r="A62" s="71"/>
      <c r="B62" s="74" t="s">
        <v>113</v>
      </c>
      <c r="C62" s="75"/>
      <c r="D62" s="80" t="s">
        <v>122</v>
      </c>
      <c r="E62" s="81"/>
      <c r="F62" s="82"/>
      <c r="G62" s="83"/>
    </row>
    <row r="63" spans="1:7" ht="22.5" customHeight="1" x14ac:dyDescent="0.25">
      <c r="A63" s="72"/>
      <c r="B63" s="76"/>
      <c r="C63" s="77"/>
      <c r="D63" s="80" t="s">
        <v>112</v>
      </c>
      <c r="E63" s="81"/>
      <c r="F63" s="82"/>
      <c r="G63" s="84"/>
    </row>
    <row r="64" spans="1:7" ht="22.5" customHeight="1" x14ac:dyDescent="0.25">
      <c r="A64" s="73"/>
      <c r="B64" s="78"/>
      <c r="C64" s="79"/>
      <c r="D64" s="80" t="s">
        <v>123</v>
      </c>
      <c r="E64" s="81"/>
      <c r="F64" s="82"/>
      <c r="G64" s="85"/>
    </row>
    <row r="65" spans="1:7" x14ac:dyDescent="0.25">
      <c r="A65" s="54"/>
      <c r="B65" s="55"/>
      <c r="C65" s="55"/>
      <c r="D65" s="29"/>
      <c r="E65" s="29"/>
      <c r="F65" s="29"/>
      <c r="G65" s="56"/>
    </row>
    <row r="66" spans="1:7" x14ac:dyDescent="0.25">
      <c r="A66" s="1" t="s">
        <v>4</v>
      </c>
      <c r="B66" s="3" t="s">
        <v>61</v>
      </c>
      <c r="C66" s="2"/>
      <c r="D66" s="20"/>
      <c r="E66" s="57">
        <f>E48+E37+E25+E15+E7</f>
        <v>0</v>
      </c>
      <c r="F66" s="21"/>
      <c r="G66" s="39">
        <f>G48+G37+G25+G15+G7</f>
        <v>0</v>
      </c>
    </row>
    <row r="67" spans="1:7" x14ac:dyDescent="0.25">
      <c r="A67" s="36"/>
      <c r="B67" s="13"/>
      <c r="C67" s="14"/>
      <c r="D67" s="10"/>
      <c r="E67" s="22"/>
      <c r="F67" s="16"/>
      <c r="G67" s="40"/>
    </row>
    <row r="68" spans="1:7" x14ac:dyDescent="0.25">
      <c r="A68" s="35" t="s">
        <v>62</v>
      </c>
      <c r="B68" s="4" t="s">
        <v>63</v>
      </c>
      <c r="C68" s="5"/>
      <c r="D68" s="23"/>
      <c r="E68" s="57">
        <v>0</v>
      </c>
      <c r="F68" s="24"/>
      <c r="G68" s="39">
        <f>E68/E4</f>
        <v>0</v>
      </c>
    </row>
    <row r="69" spans="1:7" x14ac:dyDescent="0.25">
      <c r="A69" s="1"/>
      <c r="B69" s="25"/>
      <c r="C69" s="26"/>
      <c r="D69" s="20"/>
      <c r="E69" s="22"/>
      <c r="F69" s="27"/>
      <c r="G69" s="38"/>
    </row>
    <row r="70" spans="1:7" x14ac:dyDescent="0.25">
      <c r="A70" s="35" t="s">
        <v>64</v>
      </c>
      <c r="B70" s="4" t="s">
        <v>65</v>
      </c>
      <c r="C70" s="5"/>
      <c r="D70" s="23"/>
      <c r="E70" s="57">
        <f>E4*0</f>
        <v>0</v>
      </c>
      <c r="F70" s="24"/>
      <c r="G70" s="39">
        <f>E70/E4</f>
        <v>0</v>
      </c>
    </row>
    <row r="71" spans="1:7" x14ac:dyDescent="0.25">
      <c r="A71" s="1"/>
      <c r="B71" s="25"/>
      <c r="C71" s="26"/>
      <c r="D71" s="20"/>
      <c r="E71" s="15"/>
      <c r="F71" s="27"/>
      <c r="G71" s="38"/>
    </row>
    <row r="72" spans="1:7" x14ac:dyDescent="0.25">
      <c r="A72" s="35" t="s">
        <v>66</v>
      </c>
      <c r="B72" s="4" t="s">
        <v>67</v>
      </c>
      <c r="C72" s="5"/>
      <c r="D72" s="23"/>
      <c r="E72" s="23"/>
      <c r="F72" s="24"/>
      <c r="G72" s="41"/>
    </row>
    <row r="73" spans="1:7" x14ac:dyDescent="0.25">
      <c r="A73" s="36"/>
      <c r="B73" s="13"/>
      <c r="C73" s="14"/>
      <c r="D73" s="10"/>
      <c r="E73" s="10"/>
      <c r="F73" s="11"/>
      <c r="G73" s="42"/>
    </row>
    <row r="74" spans="1:7" x14ac:dyDescent="0.25">
      <c r="A74" s="36" t="s">
        <v>68</v>
      </c>
      <c r="B74" s="13" t="s">
        <v>69</v>
      </c>
      <c r="C74" s="14"/>
      <c r="D74" s="10"/>
      <c r="E74" s="57">
        <f>+E75+E76+E77</f>
        <v>0</v>
      </c>
      <c r="F74" s="11"/>
      <c r="G74" s="58">
        <f>+E74/E4</f>
        <v>0</v>
      </c>
    </row>
    <row r="75" spans="1:7" x14ac:dyDescent="0.25">
      <c r="A75" s="36"/>
      <c r="B75" s="8" t="s">
        <v>70</v>
      </c>
      <c r="C75" s="9">
        <v>0</v>
      </c>
      <c r="D75" s="10">
        <v>0</v>
      </c>
      <c r="E75" s="10">
        <f>+D75*C75</f>
        <v>0</v>
      </c>
      <c r="F75" s="11"/>
      <c r="G75" s="37">
        <f>+E75/E4</f>
        <v>0</v>
      </c>
    </row>
    <row r="76" spans="1:7" x14ac:dyDescent="0.25">
      <c r="A76" s="36"/>
      <c r="B76" s="8" t="s">
        <v>71</v>
      </c>
      <c r="C76" s="9">
        <v>0</v>
      </c>
      <c r="D76" s="10">
        <v>0</v>
      </c>
      <c r="E76" s="10">
        <f>+D76*C76</f>
        <v>0</v>
      </c>
      <c r="F76" s="11"/>
      <c r="G76" s="37">
        <f>+E76/E4</f>
        <v>0</v>
      </c>
    </row>
    <row r="77" spans="1:7" x14ac:dyDescent="0.25">
      <c r="A77" s="36"/>
      <c r="B77" s="8" t="s">
        <v>72</v>
      </c>
      <c r="C77" s="9">
        <v>0</v>
      </c>
      <c r="D77" s="10">
        <v>0</v>
      </c>
      <c r="E77" s="10">
        <f>+D77*C77</f>
        <v>0</v>
      </c>
      <c r="F77" s="11"/>
      <c r="G77" s="37">
        <f>+E77/E4</f>
        <v>0</v>
      </c>
    </row>
    <row r="78" spans="1:7" x14ac:dyDescent="0.25">
      <c r="A78" s="36"/>
      <c r="B78" s="8"/>
      <c r="C78" s="9"/>
      <c r="D78" s="10"/>
      <c r="E78" s="10"/>
      <c r="F78" s="11"/>
      <c r="G78" s="37"/>
    </row>
    <row r="79" spans="1:7" x14ac:dyDescent="0.25">
      <c r="A79" s="36" t="s">
        <v>73</v>
      </c>
      <c r="B79" s="13" t="s">
        <v>74</v>
      </c>
      <c r="C79" s="14"/>
      <c r="D79" s="10"/>
      <c r="E79" s="57">
        <f>E80+E81+E82+E83</f>
        <v>0</v>
      </c>
      <c r="F79" s="11"/>
      <c r="G79" s="58">
        <f>+E79/E4</f>
        <v>0</v>
      </c>
    </row>
    <row r="80" spans="1:7" x14ac:dyDescent="0.25">
      <c r="A80" s="36"/>
      <c r="B80" s="8" t="s">
        <v>75</v>
      </c>
      <c r="C80" s="9">
        <v>0</v>
      </c>
      <c r="D80" s="10">
        <v>0</v>
      </c>
      <c r="E80" s="10">
        <f>+D80*C80</f>
        <v>0</v>
      </c>
      <c r="F80" s="11"/>
      <c r="G80" s="43">
        <f>+E80/E4</f>
        <v>0</v>
      </c>
    </row>
    <row r="81" spans="1:7" x14ac:dyDescent="0.25">
      <c r="A81" s="36"/>
      <c r="B81" s="8" t="s">
        <v>76</v>
      </c>
      <c r="C81" s="9">
        <v>0</v>
      </c>
      <c r="D81" s="10">
        <v>0</v>
      </c>
      <c r="E81" s="10">
        <f>+D81*C81</f>
        <v>0</v>
      </c>
      <c r="F81" s="11"/>
      <c r="G81" s="43">
        <f>+E81/E4</f>
        <v>0</v>
      </c>
    </row>
    <row r="82" spans="1:7" x14ac:dyDescent="0.25">
      <c r="A82" s="36"/>
      <c r="B82" s="8" t="s">
        <v>77</v>
      </c>
      <c r="C82" s="9">
        <v>0</v>
      </c>
      <c r="D82" s="10">
        <v>0</v>
      </c>
      <c r="E82" s="10">
        <f>+D82*C82</f>
        <v>0</v>
      </c>
      <c r="F82" s="11"/>
      <c r="G82" s="43">
        <f>+E82/E4</f>
        <v>0</v>
      </c>
    </row>
    <row r="83" spans="1:7" x14ac:dyDescent="0.25">
      <c r="A83" s="36"/>
      <c r="B83" s="8" t="s">
        <v>78</v>
      </c>
      <c r="C83" s="9">
        <v>0</v>
      </c>
      <c r="D83" s="10">
        <v>0</v>
      </c>
      <c r="E83" s="10">
        <f>+D83*C83</f>
        <v>0</v>
      </c>
      <c r="F83" s="11"/>
      <c r="G83" s="43">
        <f>+E83/E4</f>
        <v>0</v>
      </c>
    </row>
    <row r="84" spans="1:7" x14ac:dyDescent="0.25">
      <c r="A84" s="36"/>
      <c r="B84" s="8"/>
      <c r="C84" s="9"/>
      <c r="D84" s="10"/>
      <c r="E84" s="10"/>
      <c r="F84" s="11"/>
      <c r="G84" s="37"/>
    </row>
    <row r="85" spans="1:7" x14ac:dyDescent="0.25">
      <c r="A85" s="36" t="s">
        <v>79</v>
      </c>
      <c r="B85" s="13" t="s">
        <v>80</v>
      </c>
      <c r="C85" s="14"/>
      <c r="D85" s="10"/>
      <c r="E85" s="57">
        <f>E86+E87+E88+E89+E90+E91+E92+E93+E94+E95+E96+E97+E98+E99+E100+E101+E102</f>
        <v>0</v>
      </c>
      <c r="F85" s="11"/>
      <c r="G85" s="58">
        <f>+E85/E4</f>
        <v>0</v>
      </c>
    </row>
    <row r="86" spans="1:7" x14ac:dyDescent="0.25">
      <c r="A86" s="36"/>
      <c r="B86" s="8" t="s">
        <v>81</v>
      </c>
      <c r="C86" s="9">
        <v>0</v>
      </c>
      <c r="D86" s="10">
        <v>0</v>
      </c>
      <c r="E86" s="10">
        <f t="shared" ref="E86:E102" si="5">+D86*C86</f>
        <v>0</v>
      </c>
      <c r="F86" s="11"/>
      <c r="G86" s="37">
        <f>+E86/E4</f>
        <v>0</v>
      </c>
    </row>
    <row r="87" spans="1:7" x14ac:dyDescent="0.25">
      <c r="A87" s="36"/>
      <c r="B87" s="8" t="s">
        <v>82</v>
      </c>
      <c r="C87" s="9">
        <v>0</v>
      </c>
      <c r="D87" s="10">
        <v>0</v>
      </c>
      <c r="E87" s="10">
        <f t="shared" si="5"/>
        <v>0</v>
      </c>
      <c r="F87" s="11"/>
      <c r="G87" s="37">
        <f>+E87/E4</f>
        <v>0</v>
      </c>
    </row>
    <row r="88" spans="1:7" x14ac:dyDescent="0.25">
      <c r="A88" s="36"/>
      <c r="B88" s="8" t="s">
        <v>83</v>
      </c>
      <c r="C88" s="9">
        <v>0</v>
      </c>
      <c r="D88" s="10">
        <v>0</v>
      </c>
      <c r="E88" s="10">
        <f t="shared" si="5"/>
        <v>0</v>
      </c>
      <c r="F88" s="11"/>
      <c r="G88" s="37">
        <f>+(E88/E4)</f>
        <v>0</v>
      </c>
    </row>
    <row r="89" spans="1:7" x14ac:dyDescent="0.25">
      <c r="A89" s="36"/>
      <c r="B89" s="8" t="s">
        <v>84</v>
      </c>
      <c r="C89" s="9">
        <v>0</v>
      </c>
      <c r="D89" s="10">
        <v>0</v>
      </c>
      <c r="E89" s="10">
        <f t="shared" si="5"/>
        <v>0</v>
      </c>
      <c r="F89" s="11"/>
      <c r="G89" s="37">
        <f>+E89/E4</f>
        <v>0</v>
      </c>
    </row>
    <row r="90" spans="1:7" x14ac:dyDescent="0.25">
      <c r="A90" s="36"/>
      <c r="B90" s="8" t="s">
        <v>85</v>
      </c>
      <c r="C90" s="9">
        <v>0</v>
      </c>
      <c r="D90" s="10">
        <v>0</v>
      </c>
      <c r="E90" s="10">
        <f t="shared" si="5"/>
        <v>0</v>
      </c>
      <c r="F90" s="11"/>
      <c r="G90" s="37">
        <f>+E90/E4</f>
        <v>0</v>
      </c>
    </row>
    <row r="91" spans="1:7" x14ac:dyDescent="0.25">
      <c r="A91" s="36"/>
      <c r="B91" s="8" t="s">
        <v>86</v>
      </c>
      <c r="C91" s="9">
        <v>0</v>
      </c>
      <c r="D91" s="10">
        <v>0</v>
      </c>
      <c r="E91" s="10">
        <f t="shared" si="5"/>
        <v>0</v>
      </c>
      <c r="F91" s="11"/>
      <c r="G91" s="37">
        <f>+(E91/E4)</f>
        <v>0</v>
      </c>
    </row>
    <row r="92" spans="1:7" x14ac:dyDescent="0.25">
      <c r="A92" s="36"/>
      <c r="B92" s="8" t="s">
        <v>87</v>
      </c>
      <c r="C92" s="9">
        <v>0</v>
      </c>
      <c r="D92" s="10">
        <v>0</v>
      </c>
      <c r="E92" s="10">
        <f t="shared" si="5"/>
        <v>0</v>
      </c>
      <c r="F92" s="11"/>
      <c r="G92" s="37">
        <f>+E92/E4</f>
        <v>0</v>
      </c>
    </row>
    <row r="93" spans="1:7" x14ac:dyDescent="0.25">
      <c r="A93" s="36"/>
      <c r="B93" s="8" t="s">
        <v>88</v>
      </c>
      <c r="C93" s="9">
        <v>0</v>
      </c>
      <c r="D93" s="10">
        <v>0</v>
      </c>
      <c r="E93" s="10">
        <f t="shared" si="5"/>
        <v>0</v>
      </c>
      <c r="F93" s="11"/>
      <c r="G93" s="37">
        <f>+E93/E4</f>
        <v>0</v>
      </c>
    </row>
    <row r="94" spans="1:7" x14ac:dyDescent="0.25">
      <c r="A94" s="36"/>
      <c r="B94" s="8" t="s">
        <v>89</v>
      </c>
      <c r="C94" s="9">
        <v>0</v>
      </c>
      <c r="D94" s="10">
        <v>0</v>
      </c>
      <c r="E94" s="10">
        <f t="shared" si="5"/>
        <v>0</v>
      </c>
      <c r="F94" s="11"/>
      <c r="G94" s="37">
        <f>+E94/E4</f>
        <v>0</v>
      </c>
    </row>
    <row r="95" spans="1:7" x14ac:dyDescent="0.25">
      <c r="A95" s="36"/>
      <c r="B95" s="8" t="s">
        <v>90</v>
      </c>
      <c r="C95" s="9">
        <v>0</v>
      </c>
      <c r="D95" s="10">
        <v>0</v>
      </c>
      <c r="E95" s="10">
        <f t="shared" si="5"/>
        <v>0</v>
      </c>
      <c r="F95" s="11"/>
      <c r="G95" s="37">
        <f>+E95/E4</f>
        <v>0</v>
      </c>
    </row>
    <row r="96" spans="1:7" x14ac:dyDescent="0.25">
      <c r="A96" s="36"/>
      <c r="B96" s="8" t="s">
        <v>91</v>
      </c>
      <c r="C96" s="9">
        <v>0</v>
      </c>
      <c r="D96" s="10">
        <v>0</v>
      </c>
      <c r="E96" s="10">
        <f t="shared" si="5"/>
        <v>0</v>
      </c>
      <c r="F96" s="11"/>
      <c r="G96" s="37">
        <f>+E96/E4</f>
        <v>0</v>
      </c>
    </row>
    <row r="97" spans="1:7" x14ac:dyDescent="0.25">
      <c r="A97" s="36"/>
      <c r="B97" s="8" t="s">
        <v>92</v>
      </c>
      <c r="C97" s="9">
        <v>0</v>
      </c>
      <c r="D97" s="10">
        <v>0</v>
      </c>
      <c r="E97" s="10">
        <f t="shared" si="5"/>
        <v>0</v>
      </c>
      <c r="F97" s="11"/>
      <c r="G97" s="37">
        <f>+E97/E4</f>
        <v>0</v>
      </c>
    </row>
    <row r="98" spans="1:7" x14ac:dyDescent="0.25">
      <c r="A98" s="36"/>
      <c r="B98" s="8" t="s">
        <v>93</v>
      </c>
      <c r="C98" s="9">
        <v>0</v>
      </c>
      <c r="D98" s="10">
        <v>0</v>
      </c>
      <c r="E98" s="10">
        <f t="shared" si="5"/>
        <v>0</v>
      </c>
      <c r="F98" s="11"/>
      <c r="G98" s="37">
        <f>+E98/E4</f>
        <v>0</v>
      </c>
    </row>
    <row r="99" spans="1:7" x14ac:dyDescent="0.25">
      <c r="A99" s="36"/>
      <c r="B99" s="8" t="s">
        <v>94</v>
      </c>
      <c r="C99" s="9">
        <v>0</v>
      </c>
      <c r="D99" s="10">
        <v>0</v>
      </c>
      <c r="E99" s="10">
        <f t="shared" si="5"/>
        <v>0</v>
      </c>
      <c r="F99" s="11"/>
      <c r="G99" s="37">
        <f>+(E99/E4)</f>
        <v>0</v>
      </c>
    </row>
    <row r="100" spans="1:7" x14ac:dyDescent="0.25">
      <c r="A100" s="36"/>
      <c r="B100" s="8" t="s">
        <v>95</v>
      </c>
      <c r="C100" s="9">
        <v>0</v>
      </c>
      <c r="D100" s="10">
        <v>0</v>
      </c>
      <c r="E100" s="10">
        <f t="shared" si="5"/>
        <v>0</v>
      </c>
      <c r="F100" s="11"/>
      <c r="G100" s="37">
        <f>+(E100/E4)</f>
        <v>0</v>
      </c>
    </row>
    <row r="101" spans="1:7" x14ac:dyDescent="0.25">
      <c r="A101" s="36"/>
      <c r="B101" s="8" t="s">
        <v>96</v>
      </c>
      <c r="C101" s="9">
        <v>0</v>
      </c>
      <c r="D101" s="10">
        <v>0</v>
      </c>
      <c r="E101" s="10">
        <f t="shared" si="5"/>
        <v>0</v>
      </c>
      <c r="F101" s="11"/>
      <c r="G101" s="37">
        <f>+E101/E4</f>
        <v>0</v>
      </c>
    </row>
    <row r="102" spans="1:7" x14ac:dyDescent="0.25">
      <c r="A102" s="36"/>
      <c r="B102" s="8" t="s">
        <v>97</v>
      </c>
      <c r="C102" s="9">
        <v>0</v>
      </c>
      <c r="D102" s="10">
        <v>0</v>
      </c>
      <c r="E102" s="10">
        <f t="shared" si="5"/>
        <v>0</v>
      </c>
      <c r="F102" s="11"/>
      <c r="G102" s="37">
        <f>+E102/E4</f>
        <v>0</v>
      </c>
    </row>
    <row r="103" spans="1:7" x14ac:dyDescent="0.25">
      <c r="A103" s="36"/>
      <c r="B103" s="8"/>
      <c r="C103" s="9"/>
      <c r="D103" s="10"/>
      <c r="E103" s="10"/>
      <c r="F103" s="11"/>
      <c r="G103" s="37"/>
    </row>
    <row r="104" spans="1:7" x14ac:dyDescent="0.25">
      <c r="A104" s="36" t="s">
        <v>98</v>
      </c>
      <c r="B104" s="13" t="s">
        <v>99</v>
      </c>
      <c r="C104" s="14"/>
      <c r="D104" s="10"/>
      <c r="E104" s="57">
        <f>E105+E106+E107+E108+E109+E110+E111+E112+E113</f>
        <v>0</v>
      </c>
      <c r="F104" s="11"/>
      <c r="G104" s="58">
        <f>+E104/E4</f>
        <v>0</v>
      </c>
    </row>
    <row r="105" spans="1:7" x14ac:dyDescent="0.25">
      <c r="A105" s="36"/>
      <c r="B105" s="8" t="s">
        <v>100</v>
      </c>
      <c r="C105" s="9">
        <v>0</v>
      </c>
      <c r="D105" s="10">
        <v>0</v>
      </c>
      <c r="E105" s="10">
        <f t="shared" ref="E105:E113" si="6">+D105*C105</f>
        <v>0</v>
      </c>
      <c r="F105" s="11"/>
      <c r="G105" s="37">
        <v>0</v>
      </c>
    </row>
    <row r="106" spans="1:7" x14ac:dyDescent="0.25">
      <c r="A106" s="36"/>
      <c r="B106" s="8" t="s">
        <v>101</v>
      </c>
      <c r="C106" s="9">
        <v>0</v>
      </c>
      <c r="D106" s="10">
        <v>0</v>
      </c>
      <c r="E106" s="10">
        <f t="shared" si="6"/>
        <v>0</v>
      </c>
      <c r="F106" s="11"/>
      <c r="G106" s="37">
        <v>0</v>
      </c>
    </row>
    <row r="107" spans="1:7" x14ac:dyDescent="0.25">
      <c r="A107" s="36"/>
      <c r="B107" s="8" t="s">
        <v>102</v>
      </c>
      <c r="C107" s="9">
        <v>0</v>
      </c>
      <c r="D107" s="10">
        <v>0</v>
      </c>
      <c r="E107" s="10">
        <f t="shared" si="6"/>
        <v>0</v>
      </c>
      <c r="F107" s="11"/>
      <c r="G107" s="37">
        <v>0</v>
      </c>
    </row>
    <row r="108" spans="1:7" x14ac:dyDescent="0.25">
      <c r="A108" s="36"/>
      <c r="B108" s="8" t="s">
        <v>103</v>
      </c>
      <c r="C108" s="9">
        <v>0</v>
      </c>
      <c r="D108" s="10">
        <v>0</v>
      </c>
      <c r="E108" s="10">
        <f t="shared" si="6"/>
        <v>0</v>
      </c>
      <c r="F108" s="11"/>
      <c r="G108" s="37">
        <v>0</v>
      </c>
    </row>
    <row r="109" spans="1:7" x14ac:dyDescent="0.25">
      <c r="A109" s="36"/>
      <c r="B109" s="8" t="s">
        <v>104</v>
      </c>
      <c r="C109" s="9">
        <v>0</v>
      </c>
      <c r="D109" s="10">
        <v>0</v>
      </c>
      <c r="E109" s="10">
        <f t="shared" si="6"/>
        <v>0</v>
      </c>
      <c r="F109" s="11"/>
      <c r="G109" s="37">
        <v>0</v>
      </c>
    </row>
    <row r="110" spans="1:7" x14ac:dyDescent="0.25">
      <c r="A110" s="36"/>
      <c r="B110" s="8" t="s">
        <v>105</v>
      </c>
      <c r="C110" s="9">
        <v>0</v>
      </c>
      <c r="D110" s="10">
        <v>0</v>
      </c>
      <c r="E110" s="10">
        <f t="shared" si="6"/>
        <v>0</v>
      </c>
      <c r="F110" s="8"/>
      <c r="G110" s="37">
        <v>0</v>
      </c>
    </row>
    <row r="111" spans="1:7" x14ac:dyDescent="0.25">
      <c r="A111" s="36"/>
      <c r="B111" s="8" t="s">
        <v>106</v>
      </c>
      <c r="C111" s="9">
        <v>0</v>
      </c>
      <c r="D111" s="10">
        <v>0</v>
      </c>
      <c r="E111" s="10">
        <f t="shared" si="6"/>
        <v>0</v>
      </c>
      <c r="F111" s="8"/>
      <c r="G111" s="37">
        <v>0</v>
      </c>
    </row>
    <row r="112" spans="1:7" x14ac:dyDescent="0.25">
      <c r="A112" s="36"/>
      <c r="B112" s="8" t="s">
        <v>107</v>
      </c>
      <c r="C112" s="9">
        <v>0</v>
      </c>
      <c r="D112" s="10">
        <v>0</v>
      </c>
      <c r="E112" s="10">
        <f t="shared" si="6"/>
        <v>0</v>
      </c>
      <c r="F112" s="11"/>
      <c r="G112" s="37">
        <v>0</v>
      </c>
    </row>
    <row r="113" spans="1:7" x14ac:dyDescent="0.25">
      <c r="A113" s="36"/>
      <c r="B113" s="17" t="s">
        <v>108</v>
      </c>
      <c r="C113" s="28">
        <v>0</v>
      </c>
      <c r="D113" s="10">
        <v>0</v>
      </c>
      <c r="E113" s="10">
        <f t="shared" si="6"/>
        <v>0</v>
      </c>
      <c r="F113" s="11"/>
      <c r="G113" s="37">
        <v>0</v>
      </c>
    </row>
    <row r="114" spans="1:7" x14ac:dyDescent="0.25">
      <c r="A114" s="36"/>
      <c r="B114" s="8"/>
      <c r="C114" s="9"/>
      <c r="D114" s="10"/>
      <c r="E114" s="10"/>
      <c r="F114" s="11"/>
      <c r="G114" s="37"/>
    </row>
    <row r="115" spans="1:7" x14ac:dyDescent="0.25">
      <c r="A115" s="36" t="s">
        <v>66</v>
      </c>
      <c r="B115" s="29" t="s">
        <v>109</v>
      </c>
      <c r="C115" s="14"/>
      <c r="D115" s="10"/>
      <c r="E115" s="57">
        <f>E74+E79+E85+E104</f>
        <v>0</v>
      </c>
      <c r="F115" s="11"/>
      <c r="G115" s="44">
        <f>G74+G79+G85+G104</f>
        <v>0</v>
      </c>
    </row>
    <row r="116" spans="1:7" x14ac:dyDescent="0.25">
      <c r="A116" s="36"/>
      <c r="B116" s="30"/>
      <c r="C116" s="14"/>
      <c r="D116" s="10"/>
      <c r="E116" s="10"/>
      <c r="F116" s="11"/>
      <c r="G116" s="37"/>
    </row>
    <row r="117" spans="1:7" x14ac:dyDescent="0.25">
      <c r="A117" s="36" t="s">
        <v>110</v>
      </c>
      <c r="B117" s="29" t="s">
        <v>111</v>
      </c>
      <c r="C117" s="14"/>
      <c r="D117" s="31"/>
      <c r="E117" s="22"/>
      <c r="F117" s="32"/>
      <c r="G117" s="45">
        <f>G66+G68+G70+G115</f>
        <v>0</v>
      </c>
    </row>
    <row r="118" spans="1:7" x14ac:dyDescent="0.25">
      <c r="A118" s="46"/>
      <c r="B118" s="47"/>
      <c r="C118" s="48"/>
      <c r="D118" s="49"/>
      <c r="E118" s="50"/>
      <c r="F118" s="51"/>
      <c r="G118" s="52"/>
    </row>
    <row r="119" spans="1:7" x14ac:dyDescent="0.25">
      <c r="A119" s="59"/>
      <c r="B119" s="60"/>
      <c r="C119" s="60"/>
      <c r="D119" s="60"/>
      <c r="E119" s="60"/>
      <c r="F119" s="60"/>
      <c r="G119" s="61"/>
    </row>
    <row r="120" spans="1:7" x14ac:dyDescent="0.25">
      <c r="A120" s="63" t="s">
        <v>117</v>
      </c>
      <c r="B120" s="66" t="s">
        <v>118</v>
      </c>
      <c r="C120" s="67"/>
      <c r="D120" s="66" t="s">
        <v>119</v>
      </c>
      <c r="E120" s="68"/>
      <c r="F120" s="68"/>
      <c r="G120" s="67"/>
    </row>
    <row r="121" spans="1:7" x14ac:dyDescent="0.25">
      <c r="A121" s="59"/>
      <c r="B121" s="60"/>
      <c r="C121" s="60"/>
      <c r="D121" s="60"/>
      <c r="E121" s="60"/>
      <c r="F121" s="60"/>
      <c r="G121" s="61"/>
    </row>
    <row r="122" spans="1:7" x14ac:dyDescent="0.25">
      <c r="A122" s="62" t="s">
        <v>116</v>
      </c>
      <c r="B122" s="47"/>
      <c r="C122" s="48"/>
      <c r="D122" s="49"/>
      <c r="E122" s="49"/>
      <c r="F122" s="64"/>
      <c r="G122" s="65"/>
    </row>
  </sheetData>
  <mergeCells count="21">
    <mergeCell ref="A1:A3"/>
    <mergeCell ref="G1:G3"/>
    <mergeCell ref="D1:F1"/>
    <mergeCell ref="D2:F2"/>
    <mergeCell ref="D3:F3"/>
    <mergeCell ref="B1:C3"/>
    <mergeCell ref="D6:G6"/>
    <mergeCell ref="A4:D4"/>
    <mergeCell ref="E4:G4"/>
    <mergeCell ref="A5:B5"/>
    <mergeCell ref="E5:F5"/>
    <mergeCell ref="F122:G122"/>
    <mergeCell ref="B120:C120"/>
    <mergeCell ref="D120:G120"/>
    <mergeCell ref="F61:G61"/>
    <mergeCell ref="A62:A64"/>
    <mergeCell ref="B62:C64"/>
    <mergeCell ref="D62:F62"/>
    <mergeCell ref="G62:G64"/>
    <mergeCell ref="D63:F63"/>
    <mergeCell ref="D64:F64"/>
  </mergeCells>
  <pageMargins left="0.70866141732283472" right="0.70866141732283472" top="0.74803149606299213" bottom="0.74803149606299213" header="0.31496062992125984" footer="0.31496062992125984"/>
  <pageSetup scale="75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FELIPE GARCIA</dc:creator>
  <cp:lastModifiedBy>usuario</cp:lastModifiedBy>
  <cp:lastPrinted>2020-12-18T16:33:59Z</cp:lastPrinted>
  <dcterms:created xsi:type="dcterms:W3CDTF">2020-09-25T02:53:39Z</dcterms:created>
  <dcterms:modified xsi:type="dcterms:W3CDTF">2021-03-13T01:52:50Z</dcterms:modified>
</cp:coreProperties>
</file>